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57B8A3AF-D996-48A4-B208-E8E07DE0E4DC}" xr6:coauthVersionLast="47" xr6:coauthVersionMax="47" xr10:uidLastSave="{00000000-0000-0000-0000-000000000000}"/>
  <workbookProtection workbookAlgorithmName="SHA-512" workbookHashValue="tmQyMNMmzuiLjHUrM+YO3OdubwOedbfXeU5z98iX1cATCAWj3Q3f1A1g94PPMw6Y+OpQHL5dgrbOjLWUc1E2Kw==" workbookSaltValue="Ky+YiZIYEQ3eSu1/JqSKWw==" workbookSpinCount="100000" lockStructure="1"/>
  <bookViews>
    <workbookView xWindow="-120" yWindow="-120" windowWidth="29040" windowHeight="15720" tabRatio="879" xr2:uid="{00000000-000D-0000-FFFF-FFFF00000000}"/>
  </bookViews>
  <sheets>
    <sheet name="見積書（正本）" sheetId="38" r:id="rId1"/>
    <sheet name="見積書（副本）入力不要" sheetId="39" r:id="rId2"/>
  </sheets>
  <definedNames>
    <definedName name="_xlnm.Print_Area" localSheetId="0">'見積書（正本）'!$A$1:$I$54</definedName>
    <definedName name="_xlnm.Print_Area" localSheetId="1">'見積書（副本）入力不要'!$A$1:$I$54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39" l="1"/>
  <c r="I27" i="39"/>
  <c r="I26" i="39"/>
  <c r="E27" i="39"/>
  <c r="E28" i="39"/>
  <c r="E29" i="39"/>
  <c r="E30" i="39"/>
  <c r="E31" i="39"/>
  <c r="E32" i="39"/>
  <c r="E26" i="39"/>
  <c r="G20" i="39"/>
  <c r="H20" i="39"/>
  <c r="I20" i="39"/>
  <c r="G21" i="39"/>
  <c r="H21" i="39"/>
  <c r="I21" i="39"/>
  <c r="G22" i="39"/>
  <c r="H22" i="39"/>
  <c r="I22" i="39"/>
  <c r="H19" i="39"/>
  <c r="I19" i="39"/>
  <c r="G19" i="39"/>
  <c r="E20" i="39"/>
  <c r="E21" i="39"/>
  <c r="E22" i="39"/>
  <c r="E19" i="39"/>
  <c r="H18" i="39"/>
  <c r="I18" i="39"/>
  <c r="G18" i="39"/>
  <c r="E18" i="39"/>
  <c r="D40" i="39"/>
  <c r="D39" i="39"/>
  <c r="D38" i="39"/>
  <c r="D37" i="39"/>
  <c r="H40" i="39" s="1"/>
  <c r="E33" i="39" l="1"/>
  <c r="E23" i="39"/>
  <c r="G23" i="39"/>
  <c r="H23" i="39"/>
  <c r="I23" i="39"/>
  <c r="F49" i="39"/>
  <c r="F47" i="39"/>
  <c r="F48" i="39"/>
  <c r="F46" i="39"/>
  <c r="I23" i="38"/>
  <c r="H23" i="38"/>
  <c r="G23" i="38"/>
  <c r="E23" i="38"/>
  <c r="E33" i="38"/>
  <c r="E24" i="39" l="1"/>
  <c r="H33" i="39" s="1"/>
  <c r="E24" i="38"/>
  <c r="H33" i="38" s="1"/>
  <c r="D46" i="38" l="1"/>
  <c r="D49" i="38"/>
  <c r="D47" i="38"/>
  <c r="D48" i="38"/>
  <c r="D47" i="39"/>
  <c r="H47" i="39" s="1"/>
  <c r="D49" i="39"/>
  <c r="H49" i="39" s="1"/>
  <c r="D48" i="39"/>
  <c r="H48" i="39" s="1"/>
  <c r="D46" i="39"/>
  <c r="H46" i="39" s="1"/>
  <c r="D40" i="38"/>
  <c r="D39" i="38"/>
  <c r="D38" i="38"/>
  <c r="D37" i="38"/>
  <c r="H50" i="39" l="1"/>
  <c r="H40" i="38"/>
  <c r="F47" i="38" l="1"/>
  <c r="F49" i="38"/>
  <c r="F48" i="38"/>
  <c r="F46" i="38"/>
  <c r="H48" i="38"/>
  <c r="H46" i="38"/>
  <c r="H47" i="38"/>
  <c r="H49" i="38"/>
  <c r="H50" i="38" l="1"/>
</calcChain>
</file>

<file path=xl/sharedStrings.xml><?xml version="1.0" encoding="utf-8"?>
<sst xmlns="http://schemas.openxmlformats.org/spreadsheetml/2006/main" count="126" uniqueCount="65">
  <si>
    <t>健康診断費</t>
    <rPh sb="0" eb="2">
      <t>ケンコウ</t>
    </rPh>
    <rPh sb="2" eb="4">
      <t>シンダン</t>
    </rPh>
    <rPh sb="4" eb="5">
      <t>ヒ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</si>
  <si>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</si>
  <si>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その他正社員</t>
    <rPh sb="2" eb="3">
      <t>タ</t>
    </rPh>
    <rPh sb="3" eb="6">
      <t>セイシャイン</t>
    </rPh>
    <phoneticPr fontId="3"/>
  </si>
  <si>
    <t>対象年度</t>
    <rPh sb="0" eb="2">
      <t>タイショウ</t>
    </rPh>
    <rPh sb="2" eb="4">
      <t>ネンド</t>
    </rPh>
    <phoneticPr fontId="4"/>
  </si>
  <si>
    <t>月数</t>
    <rPh sb="0" eb="2">
      <t>ツキスウ</t>
    </rPh>
    <phoneticPr fontId="4"/>
  </si>
  <si>
    <t>項目</t>
    <rPh sb="0" eb="2">
      <t>コウモク</t>
    </rPh>
    <phoneticPr fontId="4"/>
  </si>
  <si>
    <t>単価</t>
    <rPh sb="0" eb="2">
      <t>タンカ</t>
    </rPh>
    <phoneticPr fontId="4"/>
  </si>
  <si>
    <t>食数</t>
    <rPh sb="0" eb="2">
      <t>ショクスウ</t>
    </rPh>
    <phoneticPr fontId="4"/>
  </si>
  <si>
    <t>単価×食数</t>
    <rPh sb="0" eb="2">
      <t>タンカ</t>
    </rPh>
    <rPh sb="3" eb="5">
      <t>ショクスウ</t>
    </rPh>
    <phoneticPr fontId="4"/>
  </si>
  <si>
    <t>朝食</t>
    <rPh sb="0" eb="2">
      <t>チョウショク</t>
    </rPh>
    <phoneticPr fontId="4"/>
  </si>
  <si>
    <t>昼食</t>
    <rPh sb="0" eb="2">
      <t>チュウショク</t>
    </rPh>
    <phoneticPr fontId="4"/>
  </si>
  <si>
    <t>補食</t>
    <rPh sb="0" eb="2">
      <t>ホショク</t>
    </rPh>
    <phoneticPr fontId="4"/>
  </si>
  <si>
    <t>夕食</t>
    <rPh sb="0" eb="2">
      <t>ユウショク</t>
    </rPh>
    <phoneticPr fontId="4"/>
  </si>
  <si>
    <t>日数</t>
    <rPh sb="0" eb="2">
      <t>ニッスウ</t>
    </rPh>
    <phoneticPr fontId="4"/>
  </si>
  <si>
    <t>業務委託費+食材等経費</t>
    <rPh sb="0" eb="2">
      <t>ギョウム</t>
    </rPh>
    <rPh sb="2" eb="4">
      <t>イタク</t>
    </rPh>
    <rPh sb="4" eb="5">
      <t>ヒ</t>
    </rPh>
    <rPh sb="6" eb="8">
      <t>ショクザイ</t>
    </rPh>
    <rPh sb="8" eb="9">
      <t>トウ</t>
    </rPh>
    <rPh sb="9" eb="11">
      <t>ケイヒ</t>
    </rPh>
    <phoneticPr fontId="4"/>
  </si>
  <si>
    <t>令和８年度</t>
    <rPh sb="0" eb="2">
      <t>レイワ</t>
    </rPh>
    <rPh sb="3" eb="5">
      <t>ネンド</t>
    </rPh>
    <phoneticPr fontId="4"/>
  </si>
  <si>
    <t>令和９年度</t>
    <rPh sb="0" eb="2">
      <t>レイワ</t>
    </rPh>
    <rPh sb="3" eb="5">
      <t>ネンド</t>
    </rPh>
    <phoneticPr fontId="4"/>
  </si>
  <si>
    <t>令和１０年度</t>
    <rPh sb="0" eb="2">
      <t>レイワ</t>
    </rPh>
    <rPh sb="4" eb="6">
      <t>ネンド</t>
    </rPh>
    <phoneticPr fontId="4"/>
  </si>
  <si>
    <t>令和１１年度</t>
    <rPh sb="0" eb="2">
      <t>レイワ</t>
    </rPh>
    <rPh sb="4" eb="6">
      <t>ネンド</t>
    </rPh>
    <phoneticPr fontId="4"/>
  </si>
  <si>
    <t>人数</t>
    <rPh sb="0" eb="2">
      <t>ニンズウ</t>
    </rPh>
    <phoneticPr fontId="3"/>
  </si>
  <si>
    <t>細菌検査費</t>
    <rPh sb="0" eb="2">
      <t>サイキン</t>
    </rPh>
    <rPh sb="2" eb="4">
      <t>ケンサ</t>
    </rPh>
    <rPh sb="4" eb="5">
      <t>ヒ</t>
    </rPh>
    <phoneticPr fontId="3"/>
  </si>
  <si>
    <t>システム費用</t>
    <rPh sb="4" eb="6">
      <t>ヒヨウ</t>
    </rPh>
    <phoneticPr fontId="3"/>
  </si>
  <si>
    <t>連絡経費</t>
    <phoneticPr fontId="3"/>
  </si>
  <si>
    <t>被服費</t>
    <rPh sb="0" eb="2">
      <t>ヒフク</t>
    </rPh>
    <rPh sb="2" eb="3">
      <t>ヒ</t>
    </rPh>
    <phoneticPr fontId="3"/>
  </si>
  <si>
    <t>給与・賞与等</t>
    <rPh sb="0" eb="2">
      <t>キュウヨ</t>
    </rPh>
    <rPh sb="3" eb="5">
      <t>ショウヨ</t>
    </rPh>
    <rPh sb="5" eb="6">
      <t>トウ</t>
    </rPh>
    <phoneticPr fontId="3"/>
  </si>
  <si>
    <t>社会保険等</t>
    <rPh sb="0" eb="2">
      <t>シャカイ</t>
    </rPh>
    <rPh sb="2" eb="4">
      <t>ホケン</t>
    </rPh>
    <rPh sb="4" eb="5">
      <t>トウ</t>
    </rPh>
    <phoneticPr fontId="3"/>
  </si>
  <si>
    <t>交通費</t>
    <rPh sb="0" eb="3">
      <t>コウツウヒ</t>
    </rPh>
    <phoneticPr fontId="3"/>
  </si>
  <si>
    <t>福利厚生費</t>
    <rPh sb="0" eb="2">
      <t>フクリ</t>
    </rPh>
    <rPh sb="2" eb="4">
      <t>コウセイ</t>
    </rPh>
    <rPh sb="4" eb="5">
      <t>ヒ</t>
    </rPh>
    <phoneticPr fontId="3"/>
  </si>
  <si>
    <t>　人事構成</t>
    <rPh sb="1" eb="3">
      <t>ジンジ</t>
    </rPh>
    <rPh sb="3" eb="5">
      <t>コウセイ</t>
    </rPh>
    <phoneticPr fontId="3"/>
  </si>
  <si>
    <t>統括業務責任者</t>
    <rPh sb="0" eb="4">
      <t>トウカツギョウム</t>
    </rPh>
    <rPh sb="4" eb="7">
      <t>セキニンシャ</t>
    </rPh>
    <phoneticPr fontId="3"/>
  </si>
  <si>
    <t>パート</t>
    <phoneticPr fontId="3"/>
  </si>
  <si>
    <t>（ａ）</t>
    <phoneticPr fontId="3"/>
  </si>
  <si>
    <t>（ｂ）</t>
    <phoneticPr fontId="3"/>
  </si>
  <si>
    <t>（ｃ）</t>
    <phoneticPr fontId="3"/>
  </si>
  <si>
    <t>（ｄ）</t>
    <phoneticPr fontId="3"/>
  </si>
  <si>
    <t>人件費合計</t>
    <rPh sb="0" eb="3">
      <t>ジンケンヒ</t>
    </rPh>
    <rPh sb="3" eb="5">
      <t>ゴウケイ</t>
    </rPh>
    <phoneticPr fontId="3"/>
  </si>
  <si>
    <t>直接経費合計</t>
    <rPh sb="0" eb="2">
      <t>チョクセツ</t>
    </rPh>
    <rPh sb="2" eb="4">
      <t>ケイヒ</t>
    </rPh>
    <rPh sb="4" eb="6">
      <t>ゴウケイ</t>
    </rPh>
    <phoneticPr fontId="3"/>
  </si>
  <si>
    <t>事務用品・その他</t>
    <rPh sb="7" eb="8">
      <t>タ</t>
    </rPh>
    <phoneticPr fontId="3"/>
  </si>
  <si>
    <t>業務委託費</t>
    <rPh sb="0" eb="5">
      <t>ギョウムイタクヒ</t>
    </rPh>
    <phoneticPr fontId="3"/>
  </si>
  <si>
    <t>人件費（Ａ）</t>
    <rPh sb="0" eb="3">
      <t>ジンケンヒ</t>
    </rPh>
    <phoneticPr fontId="3"/>
  </si>
  <si>
    <t>直接経費（Ｂ）</t>
    <rPh sb="0" eb="2">
      <t>チョクセツ</t>
    </rPh>
    <rPh sb="2" eb="4">
      <t>ケイヒ</t>
    </rPh>
    <phoneticPr fontId="3"/>
  </si>
  <si>
    <t>業務管理費（Ｃ）</t>
    <rPh sb="0" eb="2">
      <t>ギョウム</t>
    </rPh>
    <rPh sb="2" eb="4">
      <t>カンリ</t>
    </rPh>
    <rPh sb="4" eb="5">
      <t>ヒ</t>
    </rPh>
    <phoneticPr fontId="3"/>
  </si>
  <si>
    <t>運営手数料（Ｄ）</t>
    <rPh sb="0" eb="5">
      <t>ウンエイテスウリョウ</t>
    </rPh>
    <phoneticPr fontId="3"/>
  </si>
  <si>
    <t>月額業務委託費（Ａ＋Ｂ＋Ｃ＋Ｄ）</t>
    <rPh sb="0" eb="2">
      <t>ゲツガク</t>
    </rPh>
    <rPh sb="2" eb="4">
      <t>ギョウム</t>
    </rPh>
    <rPh sb="4" eb="6">
      <t>イタク</t>
    </rPh>
    <rPh sb="6" eb="7">
      <t>ヒ</t>
    </rPh>
    <phoneticPr fontId="3"/>
  </si>
  <si>
    <t>月額×月数</t>
    <rPh sb="0" eb="2">
      <t>ゲツガク</t>
    </rPh>
    <rPh sb="3" eb="4">
      <t>ツキ</t>
    </rPh>
    <phoneticPr fontId="4"/>
  </si>
  <si>
    <t>総合計</t>
    <rPh sb="0" eb="1">
      <t>ソウ</t>
    </rPh>
    <rPh sb="1" eb="3">
      <t>ゴウケイ</t>
    </rPh>
    <phoneticPr fontId="3"/>
  </si>
  <si>
    <t>食材料等経費</t>
    <phoneticPr fontId="3"/>
  </si>
  <si>
    <t>食材料等経費（日額）</t>
    <rPh sb="0" eb="1">
      <t>ニッショク</t>
    </rPh>
    <rPh sb="1" eb="3">
      <t>ザイリョウ</t>
    </rPh>
    <rPh sb="3" eb="4">
      <t>トウ</t>
    </rPh>
    <rPh sb="4" eb="6">
      <t>ケイヒ</t>
    </rPh>
    <rPh sb="7" eb="9">
      <t>ニチガク</t>
    </rPh>
    <phoneticPr fontId="3"/>
  </si>
  <si>
    <t>（２）食材料等経費（日額）</t>
    <rPh sb="3" eb="4">
      <t>ショク</t>
    </rPh>
    <rPh sb="4" eb="6">
      <t>ザイリョウ</t>
    </rPh>
    <rPh sb="10" eb="12">
      <t>ニチガク</t>
    </rPh>
    <phoneticPr fontId="4"/>
  </si>
  <si>
    <t>見　積　書</t>
    <phoneticPr fontId="3"/>
  </si>
  <si>
    <t>件名：葛飾区児童相談所給食調理業務委託（長期継続契約・単価契約）</t>
    <rPh sb="3" eb="6">
      <t>カツシカク</t>
    </rPh>
    <rPh sb="6" eb="8">
      <t>ジドウ</t>
    </rPh>
    <rPh sb="8" eb="10">
      <t>ソウダン</t>
    </rPh>
    <rPh sb="10" eb="11">
      <t>ジョ</t>
    </rPh>
    <rPh sb="11" eb="13">
      <t>キュウショク</t>
    </rPh>
    <rPh sb="13" eb="15">
      <t>チョウリ</t>
    </rPh>
    <rPh sb="15" eb="17">
      <t>ギョウム</t>
    </rPh>
    <rPh sb="17" eb="19">
      <t>イタク</t>
    </rPh>
    <rPh sb="20" eb="22">
      <t>チョウキ</t>
    </rPh>
    <rPh sb="22" eb="24">
      <t>ケイゾク</t>
    </rPh>
    <rPh sb="24" eb="26">
      <t>ケイヤク</t>
    </rPh>
    <rPh sb="27" eb="29">
      <t>タンカ</t>
    </rPh>
    <rPh sb="29" eb="31">
      <t>ケイヤク</t>
    </rPh>
    <phoneticPr fontId="3"/>
  </si>
  <si>
    <t>（1）月額業務委託費（管理費等）</t>
    <rPh sb="3" eb="5">
      <t>ゲツガク</t>
    </rPh>
    <phoneticPr fontId="4"/>
  </si>
  <si>
    <t>【年度別合計】（業務委託費＋食材料等経費）</t>
    <rPh sb="1" eb="3">
      <t>ネンド</t>
    </rPh>
    <rPh sb="3" eb="4">
      <t>ベツ</t>
    </rPh>
    <rPh sb="4" eb="6">
      <t>ゴウケイ</t>
    </rPh>
    <rPh sb="12" eb="13">
      <t>ヒ</t>
    </rPh>
    <phoneticPr fontId="4"/>
  </si>
  <si>
    <t>【留意事項】</t>
  </si>
  <si>
    <t>日額×日数</t>
    <rPh sb="0" eb="2">
      <t>ニチガク</t>
    </rPh>
    <phoneticPr fontId="4"/>
  </si>
  <si>
    <t>葛飾区児童相談部長　様</t>
    <rPh sb="0" eb="3">
      <t>カツシカク</t>
    </rPh>
    <rPh sb="3" eb="5">
      <t>ジドウ</t>
    </rPh>
    <rPh sb="5" eb="7">
      <t>ソウダン</t>
    </rPh>
    <rPh sb="7" eb="9">
      <t>ブチョウ</t>
    </rPh>
    <phoneticPr fontId="3"/>
  </si>
  <si>
    <t>　【小計】人数×(a+b+c+d)</t>
    <rPh sb="2" eb="4">
      <t>ショウケイ</t>
    </rPh>
    <rPh sb="5" eb="7">
      <t>ニンズ</t>
    </rPh>
    <phoneticPr fontId="3"/>
  </si>
  <si>
    <t>・値引き等の類は記入しないこと。</t>
    <phoneticPr fontId="3"/>
  </si>
  <si>
    <t>・葛飾区児童相談所給食調理業務委託提案募集要項の「３　提案限度価格」を超過した提案をした提案者は失格とする。</t>
    <rPh sb="1" eb="4">
      <t>カツシカク</t>
    </rPh>
    <rPh sb="4" eb="6">
      <t>ジドウ</t>
    </rPh>
    <rPh sb="6" eb="8">
      <t>ソウダン</t>
    </rPh>
    <rPh sb="8" eb="9">
      <t>ジョ</t>
    </rPh>
    <rPh sb="9" eb="11">
      <t>キュウショク</t>
    </rPh>
    <rPh sb="11" eb="13">
      <t>チョウリ</t>
    </rPh>
    <rPh sb="13" eb="15">
      <t>ギョウム</t>
    </rPh>
    <rPh sb="15" eb="17">
      <t>イタク</t>
    </rPh>
    <rPh sb="17" eb="19">
      <t>テイアン</t>
    </rPh>
    <phoneticPr fontId="3"/>
  </si>
  <si>
    <r>
      <t xml:space="preserve">調理業務責任者
</t>
    </r>
    <r>
      <rPr>
        <sz val="8"/>
        <rFont val="游ゴシック"/>
        <family val="3"/>
        <charset val="128"/>
      </rPr>
      <t>（副統括業務責任者）</t>
    </r>
    <rPh sb="0" eb="2">
      <t>チョウリ</t>
    </rPh>
    <rPh sb="2" eb="4">
      <t>ギョウム</t>
    </rPh>
    <rPh sb="4" eb="7">
      <t>セキニンシャ</t>
    </rPh>
    <rPh sb="9" eb="10">
      <t>フク</t>
    </rPh>
    <rPh sb="10" eb="17">
      <t>トウカツギョウムセキニンシャ</t>
    </rPh>
    <phoneticPr fontId="3"/>
  </si>
  <si>
    <t>代表者職・氏名</t>
    <rPh sb="0" eb="3">
      <t>ダイヒョウシャ</t>
    </rPh>
    <rPh sb="3" eb="4">
      <t>ショク</t>
    </rPh>
    <rPh sb="5" eb="7">
      <t>シメイ</t>
    </rPh>
    <phoneticPr fontId="3"/>
  </si>
  <si>
    <t>所　　在　　地</t>
    <rPh sb="0" eb="1">
      <t>ショ</t>
    </rPh>
    <rPh sb="3" eb="4">
      <t>ザイ</t>
    </rPh>
    <rPh sb="6" eb="7">
      <t>チ</t>
    </rPh>
    <phoneticPr fontId="3"/>
  </si>
  <si>
    <t>事　業　者　名</t>
    <rPh sb="0" eb="1">
      <t>コト</t>
    </rPh>
    <rPh sb="2" eb="3">
      <t>ギョウ</t>
    </rPh>
    <rPh sb="4" eb="5">
      <t>モノ</t>
    </rPh>
    <rPh sb="6" eb="7">
      <t>メイ</t>
    </rPh>
    <phoneticPr fontId="3"/>
  </si>
  <si>
    <t>令和　年　月　日</t>
    <phoneticPr fontId="3"/>
  </si>
  <si>
    <t>【 様式６】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</si>
</sst>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円&quot;"/>
    <numFmt numFmtId="177" formatCode="#,##0&quot;日&quot;"/>
    <numFmt numFmtId="178" formatCode="#,##0&quot;か月&quot;"/>
    <numFmt numFmtId="179" formatCode="#,##0&quot;食&quot;"/>
    <numFmt numFmtId="180" formatCode="#,##0&quot;人&quot;"/>
    <numFmt numFmtId="181" formatCode="[$-411]ggge&quot;年&quot;m&quot;月&quot;d&quot;日&quot;;@"/>
  </numFmts>
  <fonts count="17" x14ac:knownFonts="1"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8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E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7">
    <xf numFmtId="0" fontId="0" fillId="0" borderId="0" xfId="0"/>
    <xf numFmtId="38" fontId="5" fillId="0" borderId="0" xfId="3" applyFont="1" applyBorder="1" applyAlignment="1">
      <alignment horizontal="left" vertical="center"/>
    </xf>
    <xf numFmtId="38" fontId="6" fillId="0" borderId="0" xfId="3" applyFont="1" applyBorder="1" applyAlignment="1">
      <alignment horizontal="center" vertical="center"/>
    </xf>
    <xf numFmtId="38" fontId="6" fillId="0" borderId="0" xfId="3" applyFont="1">
      <alignment vertical="center"/>
    </xf>
    <xf numFmtId="38" fontId="8" fillId="0" borderId="1" xfId="1" applyFont="1" applyFill="1" applyBorder="1" applyAlignment="1">
      <alignment horizontal="center" vertical="center" wrapText="1"/>
    </xf>
    <xf numFmtId="38" fontId="7" fillId="0" borderId="0" xfId="1" applyFont="1" applyAlignment="1">
      <alignment horizontal="center" vertical="center" wrapText="1"/>
    </xf>
    <xf numFmtId="180" fontId="9" fillId="3" borderId="1" xfId="3" applyNumberFormat="1" applyFont="1" applyFill="1" applyBorder="1" applyAlignment="1">
      <alignment vertical="center"/>
    </xf>
    <xf numFmtId="38" fontId="7" fillId="0" borderId="0" xfId="1" applyFont="1" applyAlignment="1">
      <alignment vertical="center" wrapText="1"/>
    </xf>
    <xf numFmtId="38" fontId="8" fillId="0" borderId="4" xfId="1" applyFont="1" applyFill="1" applyBorder="1" applyAlignment="1">
      <alignment horizontal="right" vertical="center" wrapText="1"/>
    </xf>
    <xf numFmtId="38" fontId="8" fillId="0" borderId="2" xfId="1" applyFont="1" applyFill="1" applyBorder="1" applyAlignment="1">
      <alignment vertical="center" wrapText="1"/>
    </xf>
    <xf numFmtId="176" fontId="9" fillId="3" borderId="1" xfId="3" applyNumberFormat="1" applyFont="1" applyFill="1" applyBorder="1" applyAlignment="1">
      <alignment vertical="center"/>
    </xf>
    <xf numFmtId="176" fontId="9" fillId="0" borderId="1" xfId="3" applyNumberFormat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 wrapText="1"/>
    </xf>
    <xf numFmtId="38" fontId="7" fillId="0" borderId="0" xfId="1" applyFont="1" applyFill="1" applyBorder="1" applyAlignment="1">
      <alignment horizontal="left" vertical="center" wrapText="1"/>
    </xf>
    <xf numFmtId="176" fontId="9" fillId="0" borderId="0" xfId="3" applyNumberFormat="1" applyFont="1" applyFill="1" applyBorder="1" applyAlignment="1">
      <alignment vertical="center"/>
    </xf>
    <xf numFmtId="38" fontId="7" fillId="0" borderId="0" xfId="1" applyFont="1" applyBorder="1" applyAlignment="1">
      <alignment vertical="center" wrapText="1"/>
    </xf>
    <xf numFmtId="38" fontId="7" fillId="0" borderId="0" xfId="1" applyFont="1" applyFill="1" applyBorder="1" applyAlignment="1">
      <alignment horizontal="right" vertical="center" wrapText="1"/>
    </xf>
    <xf numFmtId="38" fontId="7" fillId="0" borderId="5" xfId="1" applyFont="1" applyFill="1" applyBorder="1" applyAlignment="1">
      <alignment vertical="center" wrapText="1"/>
    </xf>
    <xf numFmtId="38" fontId="7" fillId="0" borderId="0" xfId="1" applyFont="1" applyFill="1" applyBorder="1" applyAlignment="1">
      <alignment vertical="center" wrapText="1" shrinkToFit="1"/>
    </xf>
    <xf numFmtId="38" fontId="5" fillId="0" borderId="0" xfId="3" applyFont="1">
      <alignment vertical="center"/>
    </xf>
    <xf numFmtId="38" fontId="9" fillId="0" borderId="0" xfId="3" applyFont="1">
      <alignment vertical="center"/>
    </xf>
    <xf numFmtId="38" fontId="9" fillId="0" borderId="1" xfId="3" applyFont="1" applyBorder="1" applyAlignment="1">
      <alignment horizontal="center" vertical="center"/>
    </xf>
    <xf numFmtId="38" fontId="6" fillId="0" borderId="0" xfId="3" applyFont="1" applyAlignment="1">
      <alignment horizontal="center" vertical="center"/>
    </xf>
    <xf numFmtId="176" fontId="9" fillId="0" borderId="1" xfId="3" applyNumberFormat="1" applyFont="1" applyBorder="1" applyAlignment="1">
      <alignment horizontal="center" vertical="center"/>
    </xf>
    <xf numFmtId="179" fontId="9" fillId="0" borderId="1" xfId="3" applyNumberFormat="1" applyFont="1" applyBorder="1" applyAlignment="1">
      <alignment horizontal="center" vertical="center"/>
    </xf>
    <xf numFmtId="176" fontId="9" fillId="0" borderId="1" xfId="3" applyNumberFormat="1" applyFont="1" applyBorder="1">
      <alignment vertical="center"/>
    </xf>
    <xf numFmtId="176" fontId="7" fillId="0" borderId="1" xfId="3" applyNumberFormat="1" applyFont="1" applyBorder="1" applyAlignment="1">
      <alignment horizontal="center" vertical="center"/>
    </xf>
    <xf numFmtId="38" fontId="9" fillId="0" borderId="0" xfId="3" applyFont="1" applyBorder="1" applyAlignment="1">
      <alignment horizontal="center" vertical="center"/>
    </xf>
    <xf numFmtId="176" fontId="9" fillId="0" borderId="0" xfId="3" applyNumberFormat="1" applyFont="1" applyBorder="1" applyAlignment="1">
      <alignment horizontal="center" vertical="center"/>
    </xf>
    <xf numFmtId="179" fontId="9" fillId="0" borderId="0" xfId="3" applyNumberFormat="1" applyFont="1" applyBorder="1" applyAlignment="1">
      <alignment horizontal="center" vertical="center"/>
    </xf>
    <xf numFmtId="176" fontId="9" fillId="0" borderId="0" xfId="3" applyNumberFormat="1" applyFont="1" applyBorder="1">
      <alignment vertical="center"/>
    </xf>
    <xf numFmtId="38" fontId="9" fillId="0" borderId="1" xfId="3" applyFont="1" applyBorder="1" applyAlignment="1">
      <alignment horizontal="center" vertical="center" shrinkToFit="1"/>
    </xf>
    <xf numFmtId="178" fontId="9" fillId="0" borderId="1" xfId="3" applyNumberFormat="1" applyFont="1" applyBorder="1" applyAlignment="1">
      <alignment horizontal="center" vertical="center"/>
    </xf>
    <xf numFmtId="176" fontId="9" fillId="0" borderId="1" xfId="3" applyNumberFormat="1" applyFont="1" applyBorder="1" applyAlignment="1">
      <alignment vertical="center"/>
    </xf>
    <xf numFmtId="177" fontId="9" fillId="0" borderId="1" xfId="3" applyNumberFormat="1" applyFont="1" applyBorder="1" applyAlignment="1">
      <alignment horizontal="center" vertical="center"/>
    </xf>
    <xf numFmtId="38" fontId="5" fillId="0" borderId="0" xfId="3" applyFont="1" applyFill="1" applyBorder="1" applyAlignment="1">
      <alignment vertical="center"/>
    </xf>
    <xf numFmtId="176" fontId="5" fillId="0" borderId="0" xfId="3" applyNumberFormat="1" applyFont="1" applyFill="1" applyBorder="1" applyAlignment="1">
      <alignment vertical="center"/>
    </xf>
    <xf numFmtId="38" fontId="6" fillId="0" borderId="0" xfId="3" applyFont="1" applyFill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38" fontId="7" fillId="0" borderId="1" xfId="1" applyFont="1" applyFill="1" applyBorder="1" applyAlignment="1">
      <alignment horizontal="center" vertical="center" shrinkToFit="1"/>
    </xf>
    <xf numFmtId="176" fontId="7" fillId="0" borderId="0" xfId="1" applyNumberFormat="1" applyFont="1" applyFill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181" fontId="7" fillId="0" borderId="0" xfId="0" applyNumberFormat="1" applyFont="1" applyAlignment="1">
      <alignment vertical="center"/>
    </xf>
    <xf numFmtId="181" fontId="7" fillId="3" borderId="0" xfId="0" applyNumberFormat="1" applyFont="1" applyFill="1" applyAlignment="1">
      <alignment vertical="center" shrinkToFit="1"/>
    </xf>
    <xf numFmtId="181" fontId="7" fillId="3" borderId="0" xfId="0" applyNumberFormat="1" applyFont="1" applyFill="1" applyAlignment="1" applyProtection="1">
      <alignment vertical="center" shrinkToFit="1"/>
      <protection locked="0"/>
    </xf>
    <xf numFmtId="180" fontId="9" fillId="3" borderId="1" xfId="3" applyNumberFormat="1" applyFont="1" applyFill="1" applyBorder="1" applyAlignment="1" applyProtection="1">
      <alignment vertical="center"/>
      <protection locked="0"/>
    </xf>
    <xf numFmtId="176" fontId="9" fillId="3" borderId="1" xfId="3" applyNumberFormat="1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176" fontId="12" fillId="2" borderId="1" xfId="3" applyNumberFormat="1" applyFont="1" applyFill="1" applyBorder="1" applyAlignment="1">
      <alignment horizontal="center" vertical="center"/>
    </xf>
    <xf numFmtId="38" fontId="7" fillId="5" borderId="1" xfId="1" applyFont="1" applyFill="1" applyBorder="1" applyAlignment="1">
      <alignment horizontal="center" vertical="center" shrinkToFit="1"/>
    </xf>
    <xf numFmtId="176" fontId="13" fillId="2" borderId="1" xfId="3" applyNumberFormat="1" applyFont="1" applyFill="1" applyBorder="1" applyAlignment="1">
      <alignment horizontal="right" vertical="center"/>
    </xf>
    <xf numFmtId="38" fontId="11" fillId="4" borderId="1" xfId="3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right" vertical="center" wrapText="1"/>
    </xf>
    <xf numFmtId="38" fontId="7" fillId="4" borderId="4" xfId="1" applyFont="1" applyFill="1" applyBorder="1" applyAlignment="1">
      <alignment horizontal="center" vertical="center" wrapText="1"/>
    </xf>
    <xf numFmtId="38" fontId="7" fillId="4" borderId="2" xfId="1" applyFont="1" applyFill="1" applyBorder="1" applyAlignment="1">
      <alignment horizontal="center" vertical="center" wrapText="1"/>
    </xf>
    <xf numFmtId="176" fontId="9" fillId="0" borderId="4" xfId="3" applyNumberFormat="1" applyFont="1" applyFill="1" applyBorder="1" applyAlignment="1">
      <alignment horizontal="right" vertical="center"/>
    </xf>
    <xf numFmtId="176" fontId="9" fillId="0" borderId="2" xfId="3" applyNumberFormat="1" applyFont="1" applyFill="1" applyBorder="1" applyAlignment="1">
      <alignment horizontal="right" vertical="center"/>
    </xf>
    <xf numFmtId="38" fontId="9" fillId="0" borderId="1" xfId="3" applyFont="1" applyBorder="1" applyAlignment="1">
      <alignment horizontal="center" vertical="center" shrinkToFit="1"/>
    </xf>
    <xf numFmtId="176" fontId="9" fillId="0" borderId="1" xfId="3" applyNumberFormat="1" applyFont="1" applyBorder="1" applyAlignment="1">
      <alignment horizontal="right" vertical="center" shrinkToFit="1"/>
    </xf>
    <xf numFmtId="38" fontId="10" fillId="0" borderId="0" xfId="1" applyFont="1" applyFill="1" applyBorder="1" applyAlignment="1">
      <alignment horizontal="center" vertical="center" wrapText="1"/>
    </xf>
    <xf numFmtId="38" fontId="7" fillId="0" borderId="1" xfId="1" applyFont="1" applyFill="1" applyBorder="1" applyAlignment="1">
      <alignment horizontal="center" vertical="center" wrapText="1"/>
    </xf>
    <xf numFmtId="176" fontId="9" fillId="3" borderId="4" xfId="3" applyNumberFormat="1" applyFont="1" applyFill="1" applyBorder="1" applyAlignment="1" applyProtection="1">
      <alignment horizontal="right" vertical="center"/>
      <protection locked="0"/>
    </xf>
    <xf numFmtId="176" fontId="9" fillId="3" borderId="2" xfId="3" applyNumberFormat="1" applyFont="1" applyFill="1" applyBorder="1" applyAlignment="1" applyProtection="1">
      <alignment horizontal="right" vertical="center"/>
      <protection locked="0"/>
    </xf>
    <xf numFmtId="38" fontId="7" fillId="0" borderId="1" xfId="1" applyFont="1" applyBorder="1" applyAlignment="1">
      <alignment horizontal="left" vertical="center" shrinkToFit="1"/>
    </xf>
    <xf numFmtId="38" fontId="7" fillId="0" borderId="1" xfId="1" applyFont="1" applyBorder="1" applyAlignment="1">
      <alignment horizontal="left" vertical="center" wrapText="1"/>
    </xf>
    <xf numFmtId="38" fontId="9" fillId="0" borderId="1" xfId="3" applyFont="1" applyBorder="1" applyAlignment="1">
      <alignment horizontal="center" vertical="center"/>
    </xf>
    <xf numFmtId="177" fontId="9" fillId="0" borderId="1" xfId="3" applyNumberFormat="1" applyFont="1" applyBorder="1" applyAlignment="1">
      <alignment horizontal="center" vertical="center"/>
    </xf>
    <xf numFmtId="176" fontId="9" fillId="0" borderId="1" xfId="3" applyNumberFormat="1" applyFont="1" applyBorder="1" applyAlignment="1">
      <alignment horizontal="right" vertical="center"/>
    </xf>
    <xf numFmtId="180" fontId="9" fillId="3" borderId="4" xfId="3" applyNumberFormat="1" applyFont="1" applyFill="1" applyBorder="1" applyAlignment="1" applyProtection="1">
      <alignment horizontal="right" vertical="center"/>
      <protection locked="0"/>
    </xf>
    <xf numFmtId="180" fontId="9" fillId="3" borderId="2" xfId="3" applyNumberFormat="1" applyFont="1" applyFill="1" applyBorder="1" applyAlignment="1" applyProtection="1">
      <alignment horizontal="right" vertical="center"/>
      <protection locked="0"/>
    </xf>
    <xf numFmtId="38" fontId="8" fillId="0" borderId="4" xfId="1" applyFont="1" applyFill="1" applyBorder="1" applyAlignment="1">
      <alignment horizontal="center" vertical="center" wrapText="1"/>
    </xf>
    <xf numFmtId="38" fontId="8" fillId="0" borderId="2" xfId="1" applyFont="1" applyFill="1" applyBorder="1" applyAlignment="1">
      <alignment horizontal="center" vertical="center" wrapText="1"/>
    </xf>
    <xf numFmtId="38" fontId="7" fillId="0" borderId="1" xfId="1" applyFont="1" applyFill="1" applyBorder="1" applyAlignment="1">
      <alignment horizontal="left" vertical="center" wrapText="1"/>
    </xf>
    <xf numFmtId="38" fontId="9" fillId="0" borderId="6" xfId="3" applyFont="1" applyBorder="1" applyAlignment="1">
      <alignment horizontal="center" vertical="center"/>
    </xf>
    <xf numFmtId="38" fontId="9" fillId="0" borderId="3" xfId="3" applyFont="1" applyBorder="1" applyAlignment="1">
      <alignment horizontal="center" vertical="center"/>
    </xf>
    <xf numFmtId="38" fontId="11" fillId="5" borderId="1" xfId="3" applyFont="1" applyFill="1" applyBorder="1" applyAlignment="1">
      <alignment horizontal="center" vertical="center"/>
    </xf>
    <xf numFmtId="176" fontId="7" fillId="0" borderId="4" xfId="1" applyNumberFormat="1" applyFont="1" applyFill="1" applyBorder="1" applyAlignment="1">
      <alignment horizontal="right" vertical="center" wrapText="1"/>
    </xf>
    <xf numFmtId="176" fontId="7" fillId="0" borderId="2" xfId="1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38" fontId="8" fillId="0" borderId="1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80" fontId="9" fillId="3" borderId="4" xfId="3" applyNumberFormat="1" applyFont="1" applyFill="1" applyBorder="1" applyAlignment="1">
      <alignment horizontal="right" vertical="center"/>
    </xf>
    <xf numFmtId="180" fontId="9" fillId="3" borderId="2" xfId="3" applyNumberFormat="1" applyFont="1" applyFill="1" applyBorder="1" applyAlignment="1">
      <alignment horizontal="right" vertical="center"/>
    </xf>
    <xf numFmtId="176" fontId="9" fillId="3" borderId="4" xfId="3" applyNumberFormat="1" applyFont="1" applyFill="1" applyBorder="1" applyAlignment="1">
      <alignment horizontal="right" vertical="center"/>
    </xf>
    <xf numFmtId="176" fontId="9" fillId="3" borderId="2" xfId="3" applyNumberFormat="1" applyFont="1" applyFill="1" applyBorder="1" applyAlignment="1">
      <alignment horizontal="right" vertical="center"/>
    </xf>
    <xf numFmtId="0" fontId="9" fillId="3" borderId="0" xfId="0" applyFont="1" applyFill="1" applyAlignment="1" applyProtection="1">
      <alignment horizontal="left" vertical="top" indent="1"/>
      <protection locked="0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right" vertical="top"/>
    </xf>
    <xf numFmtId="0" fontId="9" fillId="3" borderId="0" xfId="0" applyFont="1" applyFill="1" applyAlignment="1" applyProtection="1">
      <alignment horizontal="left" vertical="top" wrapText="1" indent="1"/>
      <protection locked="0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colors>
    <mruColors>
      <color rgb="FFFFFF99"/>
      <color rgb="FFCCFF99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B55"/>
  <sheetViews>
    <sheetView tabSelected="1" view="pageBreakPreview" zoomScale="115" zoomScaleNormal="100" zoomScaleSheetLayoutView="115" workbookViewId="0">
      <selection activeCell="I3" sqref="I3"/>
    </sheetView>
  </sheetViews>
  <sheetFormatPr defaultColWidth="9" defaultRowHeight="16.5" x14ac:dyDescent="0.15"/>
  <cols>
    <col min="1" max="1" width="10.625" style="3" customWidth="1"/>
    <col min="2" max="2" width="8.125" style="3" bestFit="1" customWidth="1"/>
    <col min="3" max="3" width="7.625" style="3" customWidth="1"/>
    <col min="4" max="4" width="23.625" style="3" customWidth="1"/>
    <col min="5" max="5" width="7.625" style="3" customWidth="1"/>
    <col min="6" max="6" width="8.625" style="3" customWidth="1"/>
    <col min="7" max="9" width="15.625" style="3" customWidth="1"/>
    <col min="10" max="16384" width="9" style="3"/>
  </cols>
  <sheetData>
    <row r="1" spans="1:28" s="38" customFormat="1" ht="24" customHeight="1" x14ac:dyDescent="0.15">
      <c r="C1" s="53" t="s">
        <v>49</v>
      </c>
      <c r="D1" s="54"/>
      <c r="E1" s="54"/>
      <c r="F1" s="54"/>
      <c r="G1" s="54"/>
      <c r="H1" s="54"/>
      <c r="I1" s="39" t="s">
        <v>64</v>
      </c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28" s="38" customFormat="1" ht="13.5" customHeight="1" x14ac:dyDescent="0.15">
      <c r="C2" s="40"/>
      <c r="D2" s="40"/>
      <c r="E2" s="40"/>
      <c r="F2" s="40"/>
      <c r="G2" s="40"/>
      <c r="H2" s="40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28" s="38" customFormat="1" ht="13.5" customHeight="1" x14ac:dyDescent="0.15">
      <c r="C3" s="41"/>
      <c r="D3" s="41"/>
      <c r="E3" s="41"/>
      <c r="F3" s="42"/>
      <c r="G3" s="43"/>
      <c r="H3" s="48"/>
      <c r="I3" s="50" t="s">
        <v>63</v>
      </c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pans="1:28" s="38" customFormat="1" ht="13.5" customHeight="1" x14ac:dyDescent="0.15">
      <c r="C4" s="41"/>
      <c r="D4" s="41"/>
      <c r="E4" s="41"/>
      <c r="F4" s="42"/>
      <c r="G4" s="41"/>
      <c r="H4" s="41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28" s="38" customFormat="1" ht="13.5" customHeight="1" x14ac:dyDescent="0.15">
      <c r="A5" s="41" t="s">
        <v>55</v>
      </c>
      <c r="C5" s="41"/>
      <c r="D5" s="41"/>
      <c r="E5" s="41"/>
      <c r="F5" s="42"/>
      <c r="G5" s="41"/>
      <c r="H5" s="41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s="38" customFormat="1" ht="13.5" customHeight="1" x14ac:dyDescent="0.15">
      <c r="A6" s="41"/>
      <c r="C6" s="41"/>
      <c r="D6" s="41"/>
      <c r="E6" s="41"/>
      <c r="F6" s="42"/>
      <c r="G6" s="41"/>
      <c r="H6" s="41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pans="1:28" s="38" customFormat="1" ht="13.5" customHeight="1" x14ac:dyDescent="0.15">
      <c r="C7" s="41"/>
      <c r="E7" s="94" t="s">
        <v>61</v>
      </c>
      <c r="F7" s="94"/>
      <c r="G7" s="96"/>
      <c r="H7" s="93"/>
      <c r="I7" s="93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spans="1:28" s="38" customFormat="1" ht="13.5" customHeight="1" x14ac:dyDescent="0.15">
      <c r="C8" s="41"/>
      <c r="E8" s="95"/>
      <c r="F8" s="95"/>
      <c r="G8" s="93"/>
      <c r="H8" s="93"/>
      <c r="I8" s="93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</row>
    <row r="9" spans="1:28" s="38" customFormat="1" ht="13.5" customHeight="1" x14ac:dyDescent="0.15">
      <c r="C9" s="41"/>
      <c r="E9" s="94" t="s">
        <v>62</v>
      </c>
      <c r="F9" s="94"/>
      <c r="G9" s="93"/>
      <c r="H9" s="93"/>
      <c r="I9" s="93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spans="1:28" s="38" customFormat="1" ht="13.5" customHeight="1" x14ac:dyDescent="0.15">
      <c r="C10" s="41"/>
      <c r="E10" s="95"/>
      <c r="F10" s="95"/>
      <c r="G10" s="93"/>
      <c r="H10" s="93"/>
      <c r="I10" s="93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</row>
    <row r="11" spans="1:28" s="38" customFormat="1" ht="13.5" customHeight="1" x14ac:dyDescent="0.15">
      <c r="C11" s="41"/>
      <c r="E11" s="94" t="s">
        <v>60</v>
      </c>
      <c r="F11" s="94"/>
      <c r="G11" s="93"/>
      <c r="H11" s="93"/>
      <c r="I11" s="93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</row>
    <row r="12" spans="1:28" s="38" customFormat="1" ht="13.5" customHeight="1" x14ac:dyDescent="0.15">
      <c r="C12" s="41"/>
      <c r="D12" s="41"/>
      <c r="E12" s="41"/>
      <c r="F12" s="42"/>
      <c r="G12" s="93"/>
      <c r="H12" s="93"/>
      <c r="I12" s="93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</row>
    <row r="13" spans="1:28" s="38" customFormat="1" ht="13.5" customHeight="1" x14ac:dyDescent="0.15">
      <c r="C13" s="39"/>
      <c r="D13" s="39"/>
      <c r="E13" s="39"/>
      <c r="F13" s="40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</row>
    <row r="14" spans="1:28" s="38" customFormat="1" ht="33" customHeight="1" x14ac:dyDescent="0.15">
      <c r="A14" s="55" t="s">
        <v>50</v>
      </c>
      <c r="B14" s="55"/>
      <c r="C14" s="55"/>
      <c r="D14" s="55"/>
      <c r="E14" s="55"/>
      <c r="F14" s="55"/>
      <c r="G14" s="55"/>
      <c r="H14" s="55"/>
      <c r="I14" s="55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</row>
    <row r="15" spans="1:28" s="38" customFormat="1" ht="19.5" x14ac:dyDescent="0.15">
      <c r="A15" s="44"/>
      <c r="B15" s="44"/>
      <c r="C15" s="44"/>
      <c r="D15" s="44"/>
      <c r="E15" s="44"/>
      <c r="F15" s="44"/>
      <c r="G15" s="44"/>
      <c r="H15" s="44"/>
      <c r="I15" s="44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</row>
    <row r="16" spans="1:28" ht="23.1" customHeight="1" x14ac:dyDescent="0.15">
      <c r="A16" s="1" t="s">
        <v>51</v>
      </c>
      <c r="B16" s="2"/>
    </row>
    <row r="17" spans="1:9" s="5" customFormat="1" ht="30.75" customHeight="1" x14ac:dyDescent="0.15">
      <c r="A17" s="68" t="s">
        <v>39</v>
      </c>
      <c r="B17" s="68"/>
      <c r="C17" s="78" t="s">
        <v>28</v>
      </c>
      <c r="D17" s="79"/>
      <c r="E17" s="78" t="s">
        <v>29</v>
      </c>
      <c r="F17" s="79"/>
      <c r="G17" s="4" t="s">
        <v>59</v>
      </c>
      <c r="H17" s="4" t="s">
        <v>2</v>
      </c>
      <c r="I17" s="4" t="s">
        <v>30</v>
      </c>
    </row>
    <row r="18" spans="1:9" s="7" customFormat="1" ht="20.100000000000001" customHeight="1" x14ac:dyDescent="0.15">
      <c r="A18" s="68"/>
      <c r="B18" s="68"/>
      <c r="C18" s="78" t="s">
        <v>19</v>
      </c>
      <c r="D18" s="79"/>
      <c r="E18" s="76">
        <v>0</v>
      </c>
      <c r="F18" s="77"/>
      <c r="G18" s="51">
        <v>0</v>
      </c>
      <c r="H18" s="51">
        <v>0</v>
      </c>
      <c r="I18" s="51">
        <v>0</v>
      </c>
    </row>
    <row r="19" spans="1:9" s="7" customFormat="1" ht="20.100000000000001" customHeight="1" x14ac:dyDescent="0.15">
      <c r="A19" s="68"/>
      <c r="B19" s="68"/>
      <c r="C19" s="8" t="s">
        <v>31</v>
      </c>
      <c r="D19" s="9" t="s">
        <v>24</v>
      </c>
      <c r="E19" s="69">
        <v>0</v>
      </c>
      <c r="F19" s="70"/>
      <c r="G19" s="52">
        <v>0</v>
      </c>
      <c r="H19" s="52">
        <v>0</v>
      </c>
      <c r="I19" s="52">
        <v>0</v>
      </c>
    </row>
    <row r="20" spans="1:9" s="7" customFormat="1" ht="20.100000000000001" customHeight="1" x14ac:dyDescent="0.15">
      <c r="A20" s="68"/>
      <c r="B20" s="68"/>
      <c r="C20" s="8" t="s">
        <v>32</v>
      </c>
      <c r="D20" s="9" t="s">
        <v>25</v>
      </c>
      <c r="E20" s="69">
        <v>0</v>
      </c>
      <c r="F20" s="70"/>
      <c r="G20" s="52">
        <v>0</v>
      </c>
      <c r="H20" s="52">
        <v>0</v>
      </c>
      <c r="I20" s="52">
        <v>0</v>
      </c>
    </row>
    <row r="21" spans="1:9" s="7" customFormat="1" ht="20.100000000000001" customHeight="1" x14ac:dyDescent="0.15">
      <c r="A21" s="68"/>
      <c r="B21" s="68"/>
      <c r="C21" s="8" t="s">
        <v>33</v>
      </c>
      <c r="D21" s="9" t="s">
        <v>26</v>
      </c>
      <c r="E21" s="69">
        <v>0</v>
      </c>
      <c r="F21" s="70"/>
      <c r="G21" s="52">
        <v>0</v>
      </c>
      <c r="H21" s="52">
        <v>0</v>
      </c>
      <c r="I21" s="52">
        <v>0</v>
      </c>
    </row>
    <row r="22" spans="1:9" s="7" customFormat="1" ht="20.100000000000001" customHeight="1" x14ac:dyDescent="0.15">
      <c r="A22" s="68"/>
      <c r="B22" s="68"/>
      <c r="C22" s="8" t="s">
        <v>34</v>
      </c>
      <c r="D22" s="9" t="s">
        <v>27</v>
      </c>
      <c r="E22" s="69">
        <v>0</v>
      </c>
      <c r="F22" s="70"/>
      <c r="G22" s="52">
        <v>0</v>
      </c>
      <c r="H22" s="52">
        <v>0</v>
      </c>
      <c r="I22" s="52">
        <v>0</v>
      </c>
    </row>
    <row r="23" spans="1:9" s="7" customFormat="1" ht="20.100000000000001" customHeight="1" x14ac:dyDescent="0.15">
      <c r="A23" s="68"/>
      <c r="B23" s="68"/>
      <c r="C23" s="87" t="s">
        <v>56</v>
      </c>
      <c r="D23" s="87"/>
      <c r="E23" s="63">
        <f>SUM(E19:F22)*E18</f>
        <v>0</v>
      </c>
      <c r="F23" s="64"/>
      <c r="G23" s="11">
        <f>SUM(G19:G22)*G18</f>
        <v>0</v>
      </c>
      <c r="H23" s="11">
        <f>SUM(H19:H22)*H18</f>
        <v>0</v>
      </c>
      <c r="I23" s="11">
        <f>SUM(I19:I22)*I18</f>
        <v>0</v>
      </c>
    </row>
    <row r="24" spans="1:9" s="7" customFormat="1" ht="20.100000000000001" customHeight="1" x14ac:dyDescent="0.15">
      <c r="A24" s="68"/>
      <c r="B24" s="68"/>
      <c r="C24" s="80" t="s">
        <v>35</v>
      </c>
      <c r="D24" s="80"/>
      <c r="E24" s="63">
        <f>SUM(E23:I23)</f>
        <v>0</v>
      </c>
      <c r="F24" s="64"/>
      <c r="G24" s="12"/>
      <c r="H24" s="12"/>
      <c r="I24" s="12"/>
    </row>
    <row r="25" spans="1:9" s="15" customFormat="1" ht="20.100000000000001" customHeight="1" x14ac:dyDescent="0.15">
      <c r="A25" s="13"/>
      <c r="B25" s="13"/>
      <c r="C25" s="13"/>
      <c r="D25" s="13"/>
      <c r="E25" s="14"/>
      <c r="F25" s="14"/>
      <c r="G25" s="12"/>
      <c r="H25" s="12"/>
      <c r="I25" s="12"/>
    </row>
    <row r="26" spans="1:9" s="7" customFormat="1" ht="20.100000000000001" customHeight="1" x14ac:dyDescent="0.15">
      <c r="A26" s="68" t="s">
        <v>40</v>
      </c>
      <c r="B26" s="68"/>
      <c r="C26" s="71" t="s">
        <v>23</v>
      </c>
      <c r="D26" s="71"/>
      <c r="E26" s="69">
        <v>0</v>
      </c>
      <c r="F26" s="70"/>
      <c r="G26" s="16"/>
      <c r="H26" s="45" t="s">
        <v>41</v>
      </c>
      <c r="I26" s="52">
        <v>0</v>
      </c>
    </row>
    <row r="27" spans="1:9" s="7" customFormat="1" ht="20.100000000000001" customHeight="1" x14ac:dyDescent="0.15">
      <c r="A27" s="68"/>
      <c r="B27" s="68"/>
      <c r="C27" s="71" t="s">
        <v>0</v>
      </c>
      <c r="D27" s="71"/>
      <c r="E27" s="69">
        <v>0</v>
      </c>
      <c r="F27" s="70"/>
      <c r="G27" s="16"/>
      <c r="H27" s="45" t="s">
        <v>42</v>
      </c>
      <c r="I27" s="52">
        <v>0</v>
      </c>
    </row>
    <row r="28" spans="1:9" s="7" customFormat="1" ht="20.100000000000001" customHeight="1" x14ac:dyDescent="0.15">
      <c r="A28" s="68"/>
      <c r="B28" s="68"/>
      <c r="C28" s="72" t="s">
        <v>20</v>
      </c>
      <c r="D28" s="72"/>
      <c r="E28" s="69">
        <v>0</v>
      </c>
      <c r="F28" s="70"/>
      <c r="G28" s="16"/>
      <c r="H28" s="16"/>
      <c r="I28" s="12"/>
    </row>
    <row r="29" spans="1:9" s="7" customFormat="1" ht="20.100000000000001" customHeight="1" x14ac:dyDescent="0.15">
      <c r="A29" s="68"/>
      <c r="B29" s="68"/>
      <c r="C29" s="72" t="s">
        <v>1</v>
      </c>
      <c r="D29" s="72"/>
      <c r="E29" s="69">
        <v>0</v>
      </c>
      <c r="F29" s="70"/>
      <c r="G29" s="17"/>
      <c r="H29" s="67"/>
      <c r="I29" s="67"/>
    </row>
    <row r="30" spans="1:9" s="7" customFormat="1" ht="20.100000000000001" customHeight="1" x14ac:dyDescent="0.15">
      <c r="A30" s="68"/>
      <c r="B30" s="68"/>
      <c r="C30" s="72" t="s">
        <v>21</v>
      </c>
      <c r="D30" s="72"/>
      <c r="E30" s="69">
        <v>0</v>
      </c>
      <c r="F30" s="70"/>
      <c r="G30" s="17"/>
      <c r="H30" s="46"/>
      <c r="I30" s="46"/>
    </row>
    <row r="31" spans="1:9" s="7" customFormat="1" ht="20.100000000000001" customHeight="1" x14ac:dyDescent="0.15">
      <c r="A31" s="68"/>
      <c r="B31" s="68"/>
      <c r="C31" s="72" t="s">
        <v>22</v>
      </c>
      <c r="D31" s="72"/>
      <c r="E31" s="69">
        <v>0</v>
      </c>
      <c r="F31" s="70"/>
      <c r="G31" s="16"/>
      <c r="H31" s="12"/>
      <c r="I31" s="12"/>
    </row>
    <row r="32" spans="1:9" s="7" customFormat="1" ht="20.100000000000001" customHeight="1" x14ac:dyDescent="0.15">
      <c r="A32" s="68"/>
      <c r="B32" s="68"/>
      <c r="C32" s="72" t="s">
        <v>37</v>
      </c>
      <c r="D32" s="72"/>
      <c r="E32" s="69">
        <v>0</v>
      </c>
      <c r="F32" s="70"/>
      <c r="G32" s="16"/>
      <c r="H32" s="57" t="s">
        <v>43</v>
      </c>
      <c r="I32" s="57"/>
    </row>
    <row r="33" spans="1:9" s="7" customFormat="1" ht="20.100000000000001" customHeight="1" x14ac:dyDescent="0.15">
      <c r="A33" s="68"/>
      <c r="B33" s="68"/>
      <c r="C33" s="80" t="s">
        <v>36</v>
      </c>
      <c r="D33" s="80"/>
      <c r="E33" s="63">
        <f>SUM(E26:F32)</f>
        <v>0</v>
      </c>
      <c r="F33" s="64"/>
      <c r="G33" s="16"/>
      <c r="H33" s="84">
        <f>E24+E33+I26+I27</f>
        <v>0</v>
      </c>
      <c r="I33" s="85"/>
    </row>
    <row r="34" spans="1:9" s="7" customFormat="1" ht="20.100000000000001" customHeight="1" x14ac:dyDescent="0.15">
      <c r="A34" s="12"/>
      <c r="B34" s="18"/>
      <c r="C34" s="12"/>
      <c r="D34" s="12"/>
      <c r="E34" s="12"/>
      <c r="F34" s="12"/>
      <c r="G34" s="12"/>
      <c r="H34" s="12"/>
      <c r="I34" s="12"/>
    </row>
    <row r="35" spans="1:9" ht="20.100000000000001" customHeight="1" x14ac:dyDescent="0.15">
      <c r="A35" s="19" t="s">
        <v>48</v>
      </c>
      <c r="B35" s="20"/>
    </row>
    <row r="36" spans="1:9" s="22" customFormat="1" ht="20.100000000000001" customHeight="1" x14ac:dyDescent="0.15">
      <c r="A36" s="21" t="s">
        <v>5</v>
      </c>
      <c r="B36" s="21" t="s">
        <v>6</v>
      </c>
      <c r="C36" s="21" t="s">
        <v>7</v>
      </c>
      <c r="D36" s="21" t="s">
        <v>8</v>
      </c>
    </row>
    <row r="37" spans="1:9" ht="20.100000000000001" customHeight="1" x14ac:dyDescent="0.15">
      <c r="A37" s="21" t="s">
        <v>9</v>
      </c>
      <c r="B37" s="23">
        <v>450</v>
      </c>
      <c r="C37" s="24">
        <v>41</v>
      </c>
      <c r="D37" s="25">
        <f>B37*C37</f>
        <v>18450</v>
      </c>
    </row>
    <row r="38" spans="1:9" ht="20.100000000000001" customHeight="1" x14ac:dyDescent="0.15">
      <c r="A38" s="21" t="s">
        <v>10</v>
      </c>
      <c r="B38" s="23">
        <v>450</v>
      </c>
      <c r="C38" s="24">
        <v>48</v>
      </c>
      <c r="D38" s="25">
        <f>B38*C38</f>
        <v>21600</v>
      </c>
    </row>
    <row r="39" spans="1:9" ht="20.100000000000001" customHeight="1" x14ac:dyDescent="0.15">
      <c r="A39" s="21" t="s">
        <v>11</v>
      </c>
      <c r="B39" s="26">
        <v>100</v>
      </c>
      <c r="C39" s="24">
        <v>31</v>
      </c>
      <c r="D39" s="25">
        <f>B39*C39</f>
        <v>3100</v>
      </c>
      <c r="H39" s="61" t="s">
        <v>47</v>
      </c>
      <c r="I39" s="62"/>
    </row>
    <row r="40" spans="1:9" ht="20.100000000000001" customHeight="1" x14ac:dyDescent="0.15">
      <c r="A40" s="21" t="s">
        <v>12</v>
      </c>
      <c r="B40" s="23">
        <v>450</v>
      </c>
      <c r="C40" s="24">
        <v>51</v>
      </c>
      <c r="D40" s="25">
        <f>B40*C40</f>
        <v>22950</v>
      </c>
      <c r="H40" s="60">
        <f>SUM(D37:D40)</f>
        <v>66100</v>
      </c>
      <c r="I40" s="60"/>
    </row>
    <row r="41" spans="1:9" ht="20.100000000000001" customHeight="1" x14ac:dyDescent="0.15">
      <c r="A41" s="27"/>
      <c r="B41" s="28"/>
      <c r="C41" s="29"/>
      <c r="D41" s="30"/>
    </row>
    <row r="42" spans="1:9" ht="20.100000000000001" customHeight="1" x14ac:dyDescent="0.15">
      <c r="A42" s="27"/>
      <c r="B42" s="28"/>
      <c r="C42" s="29"/>
      <c r="D42" s="30"/>
    </row>
    <row r="43" spans="1:9" ht="20.100000000000001" customHeight="1" x14ac:dyDescent="0.15">
      <c r="A43" s="19" t="s">
        <v>52</v>
      </c>
      <c r="B43" s="20"/>
    </row>
    <row r="44" spans="1:9" ht="20.100000000000001" customHeight="1" x14ac:dyDescent="0.15">
      <c r="A44" s="81"/>
      <c r="B44" s="82"/>
      <c r="C44" s="83" t="s">
        <v>38</v>
      </c>
      <c r="D44" s="83"/>
      <c r="E44" s="59" t="s">
        <v>46</v>
      </c>
      <c r="F44" s="59"/>
      <c r="G44" s="59"/>
    </row>
    <row r="45" spans="1:9" s="22" customFormat="1" ht="20.100000000000001" customHeight="1" x14ac:dyDescent="0.15">
      <c r="A45" s="73" t="s">
        <v>3</v>
      </c>
      <c r="B45" s="73"/>
      <c r="C45" s="21" t="s">
        <v>4</v>
      </c>
      <c r="D45" s="31" t="s">
        <v>44</v>
      </c>
      <c r="E45" s="21" t="s">
        <v>13</v>
      </c>
      <c r="F45" s="65" t="s">
        <v>54</v>
      </c>
      <c r="G45" s="65"/>
      <c r="H45" s="73" t="s">
        <v>14</v>
      </c>
      <c r="I45" s="73"/>
    </row>
    <row r="46" spans="1:9" ht="20.100000000000001" customHeight="1" x14ac:dyDescent="0.15">
      <c r="A46" s="74" t="s">
        <v>15</v>
      </c>
      <c r="B46" s="74"/>
      <c r="C46" s="32">
        <v>6</v>
      </c>
      <c r="D46" s="33">
        <f>$H$33*C46</f>
        <v>0</v>
      </c>
      <c r="E46" s="34">
        <v>182</v>
      </c>
      <c r="F46" s="66">
        <f>$H$40*E46</f>
        <v>12030200</v>
      </c>
      <c r="G46" s="66"/>
      <c r="H46" s="75">
        <f>D46+F46</f>
        <v>12030200</v>
      </c>
      <c r="I46" s="75"/>
    </row>
    <row r="47" spans="1:9" ht="20.100000000000001" customHeight="1" x14ac:dyDescent="0.15">
      <c r="A47" s="74" t="s">
        <v>16</v>
      </c>
      <c r="B47" s="74"/>
      <c r="C47" s="32">
        <v>12</v>
      </c>
      <c r="D47" s="33">
        <f t="shared" ref="D47:D48" si="0">$H$33*C47</f>
        <v>0</v>
      </c>
      <c r="E47" s="34">
        <v>366</v>
      </c>
      <c r="F47" s="66">
        <f t="shared" ref="F47:F49" si="1">$H$40*E47</f>
        <v>24192600</v>
      </c>
      <c r="G47" s="66"/>
      <c r="H47" s="75">
        <f t="shared" ref="H47:H49" si="2">D47+F47</f>
        <v>24192600</v>
      </c>
      <c r="I47" s="75"/>
    </row>
    <row r="48" spans="1:9" ht="20.100000000000001" customHeight="1" x14ac:dyDescent="0.15">
      <c r="A48" s="74" t="s">
        <v>17</v>
      </c>
      <c r="B48" s="74"/>
      <c r="C48" s="32">
        <v>12</v>
      </c>
      <c r="D48" s="33">
        <f t="shared" si="0"/>
        <v>0</v>
      </c>
      <c r="E48" s="34">
        <v>365</v>
      </c>
      <c r="F48" s="66">
        <f t="shared" si="1"/>
        <v>24126500</v>
      </c>
      <c r="G48" s="66"/>
      <c r="H48" s="75">
        <f t="shared" si="2"/>
        <v>24126500</v>
      </c>
      <c r="I48" s="75"/>
    </row>
    <row r="49" spans="1:9" ht="20.100000000000001" customHeight="1" x14ac:dyDescent="0.15">
      <c r="A49" s="74" t="s">
        <v>18</v>
      </c>
      <c r="B49" s="74"/>
      <c r="C49" s="32">
        <v>6</v>
      </c>
      <c r="D49" s="33">
        <f>$H$33*C49</f>
        <v>0</v>
      </c>
      <c r="E49" s="34">
        <v>183</v>
      </c>
      <c r="F49" s="66">
        <f t="shared" si="1"/>
        <v>12096300</v>
      </c>
      <c r="G49" s="66"/>
      <c r="H49" s="75">
        <f t="shared" si="2"/>
        <v>12096300</v>
      </c>
      <c r="I49" s="75"/>
    </row>
    <row r="50" spans="1:9" s="37" customFormat="1" ht="20.100000000000001" customHeight="1" x14ac:dyDescent="0.15">
      <c r="A50" s="35"/>
      <c r="B50" s="35"/>
      <c r="C50" s="36"/>
      <c r="D50" s="36"/>
      <c r="E50" s="56" t="s">
        <v>45</v>
      </c>
      <c r="F50" s="56"/>
      <c r="G50" s="56"/>
      <c r="H50" s="58">
        <f>SUM(H46:I49)</f>
        <v>72445600</v>
      </c>
      <c r="I50" s="58"/>
    </row>
    <row r="51" spans="1:9" ht="20.100000000000001" customHeight="1" x14ac:dyDescent="0.15"/>
    <row r="52" spans="1:9" ht="15" customHeight="1" x14ac:dyDescent="0.15">
      <c r="A52" s="39" t="s">
        <v>53</v>
      </c>
    </row>
    <row r="53" spans="1:9" ht="15" customHeight="1" x14ac:dyDescent="0.15">
      <c r="A53" s="39" t="s">
        <v>57</v>
      </c>
    </row>
    <row r="54" spans="1:9" ht="15" customHeight="1" x14ac:dyDescent="0.15">
      <c r="A54" s="39" t="s">
        <v>58</v>
      </c>
    </row>
    <row r="55" spans="1:9" x14ac:dyDescent="0.15">
      <c r="A55" s="39"/>
    </row>
  </sheetData>
  <sheetProtection algorithmName="SHA-512" hashValue="gHqHqWKvrJ/U/TfYrhSwXkDt/zVx7r1I/jm4m1GNgfe1czb2TrGcLdfjVYuOGCpTMAiVNFsn8JxLu+yX87lr/Q==" saltValue="4WBKLCC71A0Ii0wivndXXw==" spinCount="100000" sheet="1" objects="1" scenarios="1" selectLockedCells="1"/>
  <mergeCells count="63">
    <mergeCell ref="H33:I33"/>
    <mergeCell ref="E11:F11"/>
    <mergeCell ref="E7:F7"/>
    <mergeCell ref="E9:F9"/>
    <mergeCell ref="C33:D33"/>
    <mergeCell ref="C30:D30"/>
    <mergeCell ref="E28:F28"/>
    <mergeCell ref="C31:D31"/>
    <mergeCell ref="E29:F29"/>
    <mergeCell ref="C23:D23"/>
    <mergeCell ref="E17:F17"/>
    <mergeCell ref="E24:F24"/>
    <mergeCell ref="E26:F26"/>
    <mergeCell ref="E27:F27"/>
    <mergeCell ref="E31:F31"/>
    <mergeCell ref="E30:F30"/>
    <mergeCell ref="H46:I46"/>
    <mergeCell ref="H47:I47"/>
    <mergeCell ref="A44:B44"/>
    <mergeCell ref="C44:D44"/>
    <mergeCell ref="H45:I45"/>
    <mergeCell ref="A17:B24"/>
    <mergeCell ref="C17:D17"/>
    <mergeCell ref="C18:D18"/>
    <mergeCell ref="C26:D26"/>
    <mergeCell ref="C24:D24"/>
    <mergeCell ref="E18:F18"/>
    <mergeCell ref="E19:F19"/>
    <mergeCell ref="E20:F20"/>
    <mergeCell ref="E21:F21"/>
    <mergeCell ref="E22:F22"/>
    <mergeCell ref="F48:G48"/>
    <mergeCell ref="F49:G49"/>
    <mergeCell ref="H29:I29"/>
    <mergeCell ref="A26:B33"/>
    <mergeCell ref="E32:F32"/>
    <mergeCell ref="C27:D27"/>
    <mergeCell ref="C28:D28"/>
    <mergeCell ref="C29:D29"/>
    <mergeCell ref="C32:D32"/>
    <mergeCell ref="A45:B45"/>
    <mergeCell ref="A46:B46"/>
    <mergeCell ref="A47:B47"/>
    <mergeCell ref="A48:B48"/>
    <mergeCell ref="A49:B49"/>
    <mergeCell ref="H48:I48"/>
    <mergeCell ref="H49:I49"/>
    <mergeCell ref="C1:H1"/>
    <mergeCell ref="A14:I14"/>
    <mergeCell ref="E50:G50"/>
    <mergeCell ref="G7:I8"/>
    <mergeCell ref="G9:I10"/>
    <mergeCell ref="G11:I12"/>
    <mergeCell ref="H32:I32"/>
    <mergeCell ref="H50:I50"/>
    <mergeCell ref="E44:G44"/>
    <mergeCell ref="H40:I40"/>
    <mergeCell ref="H39:I39"/>
    <mergeCell ref="E33:F33"/>
    <mergeCell ref="F45:G45"/>
    <mergeCell ref="F46:G46"/>
    <mergeCell ref="F47:G47"/>
    <mergeCell ref="E23:F23"/>
  </mergeCells>
  <phoneticPr fontId="3"/>
  <pageMargins left="0.70866141732283472" right="0.70866141732283472" top="0.55118110236220474" bottom="0.55118110236220474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B55"/>
  <sheetViews>
    <sheetView view="pageBreakPreview" zoomScale="115" zoomScaleNormal="100" zoomScaleSheetLayoutView="115" workbookViewId="0"/>
  </sheetViews>
  <sheetFormatPr defaultColWidth="9" defaultRowHeight="16.5" x14ac:dyDescent="0.15"/>
  <cols>
    <col min="1" max="1" width="10.625" style="3" customWidth="1"/>
    <col min="2" max="2" width="8.125" style="3" bestFit="1" customWidth="1"/>
    <col min="3" max="3" width="7.625" style="3" customWidth="1"/>
    <col min="4" max="4" width="23.625" style="3" customWidth="1"/>
    <col min="5" max="5" width="7.625" style="3" customWidth="1"/>
    <col min="6" max="6" width="8.625" style="3" customWidth="1"/>
    <col min="7" max="9" width="15.625" style="3" customWidth="1"/>
    <col min="10" max="16384" width="9" style="3"/>
  </cols>
  <sheetData>
    <row r="1" spans="1:28" s="38" customFormat="1" ht="24" customHeight="1" x14ac:dyDescent="0.15">
      <c r="C1" s="53" t="s">
        <v>49</v>
      </c>
      <c r="D1" s="54"/>
      <c r="E1" s="54"/>
      <c r="F1" s="54"/>
      <c r="G1" s="54"/>
      <c r="H1" s="54"/>
      <c r="I1" s="39" t="s">
        <v>64</v>
      </c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28" s="38" customFormat="1" ht="13.5" customHeight="1" x14ac:dyDescent="0.15">
      <c r="C2" s="40"/>
      <c r="D2" s="40"/>
      <c r="E2" s="40"/>
      <c r="F2" s="40"/>
      <c r="G2" s="40"/>
      <c r="H2" s="40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28" s="38" customFormat="1" ht="13.5" customHeight="1" x14ac:dyDescent="0.15">
      <c r="C3" s="41"/>
      <c r="D3" s="41"/>
      <c r="E3" s="41"/>
      <c r="F3" s="42"/>
      <c r="G3" s="43"/>
      <c r="H3" s="48"/>
      <c r="I3" s="49" t="str">
        <f>'見積書（正本）'!I3</f>
        <v>令和　年　月　日</v>
      </c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pans="1:28" s="38" customFormat="1" ht="13.5" customHeight="1" x14ac:dyDescent="0.15">
      <c r="C4" s="41"/>
      <c r="D4" s="41"/>
      <c r="E4" s="41"/>
      <c r="F4" s="42"/>
      <c r="G4" s="41"/>
      <c r="H4" s="41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28" s="38" customFormat="1" ht="13.5" customHeight="1" x14ac:dyDescent="0.15">
      <c r="A5" s="41" t="s">
        <v>55</v>
      </c>
      <c r="C5" s="41"/>
      <c r="D5" s="41"/>
      <c r="E5" s="41"/>
      <c r="F5" s="42"/>
      <c r="G5" s="41"/>
      <c r="H5" s="41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s="38" customFormat="1" ht="13.5" customHeight="1" x14ac:dyDescent="0.15">
      <c r="A6" s="41"/>
      <c r="C6" s="41"/>
      <c r="D6" s="41"/>
      <c r="E6" s="41"/>
      <c r="F6" s="42"/>
      <c r="G6" s="41"/>
      <c r="H6" s="41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pans="1:28" s="38" customFormat="1" ht="13.5" customHeight="1" x14ac:dyDescent="0.15">
      <c r="C7" s="41"/>
      <c r="E7" s="86"/>
      <c r="F7" s="86"/>
      <c r="G7" s="88"/>
      <c r="H7" s="88"/>
      <c r="I7" s="88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spans="1:28" s="38" customFormat="1" ht="13.5" customHeight="1" x14ac:dyDescent="0.15">
      <c r="C8" s="41"/>
      <c r="E8" s="47"/>
      <c r="F8" s="47"/>
      <c r="G8" s="88"/>
      <c r="H8" s="88"/>
      <c r="I8" s="88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</row>
    <row r="9" spans="1:28" s="38" customFormat="1" ht="13.5" customHeight="1" x14ac:dyDescent="0.15">
      <c r="C9" s="41"/>
      <c r="E9" s="86"/>
      <c r="F9" s="86"/>
      <c r="G9" s="88"/>
      <c r="H9" s="88"/>
      <c r="I9" s="88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spans="1:28" s="38" customFormat="1" ht="13.5" customHeight="1" x14ac:dyDescent="0.15">
      <c r="C10" s="41"/>
      <c r="E10" s="47"/>
      <c r="F10" s="47"/>
      <c r="G10" s="88"/>
      <c r="H10" s="88"/>
      <c r="I10" s="88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</row>
    <row r="11" spans="1:28" s="38" customFormat="1" ht="13.5" customHeight="1" x14ac:dyDescent="0.15">
      <c r="C11" s="41"/>
      <c r="E11" s="86"/>
      <c r="F11" s="86"/>
      <c r="G11" s="88"/>
      <c r="H11" s="88"/>
      <c r="I11" s="88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</row>
    <row r="12" spans="1:28" s="38" customFormat="1" ht="13.5" customHeight="1" x14ac:dyDescent="0.15">
      <c r="C12" s="41"/>
      <c r="D12" s="41"/>
      <c r="E12" s="41"/>
      <c r="F12" s="42"/>
      <c r="G12" s="88"/>
      <c r="H12" s="88"/>
      <c r="I12" s="88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</row>
    <row r="13" spans="1:28" s="38" customFormat="1" ht="13.5" customHeight="1" x14ac:dyDescent="0.15">
      <c r="C13" s="39"/>
      <c r="D13" s="39"/>
      <c r="E13" s="39"/>
      <c r="F13" s="40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</row>
    <row r="14" spans="1:28" s="38" customFormat="1" ht="33" customHeight="1" x14ac:dyDescent="0.15">
      <c r="A14" s="55" t="s">
        <v>50</v>
      </c>
      <c r="B14" s="55"/>
      <c r="C14" s="55"/>
      <c r="D14" s="55"/>
      <c r="E14" s="55"/>
      <c r="F14" s="55"/>
      <c r="G14" s="55"/>
      <c r="H14" s="55"/>
      <c r="I14" s="55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</row>
    <row r="15" spans="1:28" s="38" customFormat="1" ht="19.5" x14ac:dyDescent="0.15">
      <c r="A15" s="44"/>
      <c r="B15" s="44"/>
      <c r="C15" s="44"/>
      <c r="D15" s="44"/>
      <c r="E15" s="44"/>
      <c r="F15" s="44"/>
      <c r="G15" s="44"/>
      <c r="H15" s="44"/>
      <c r="I15" s="44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</row>
    <row r="16" spans="1:28" ht="23.1" customHeight="1" x14ac:dyDescent="0.15">
      <c r="A16" s="1" t="s">
        <v>51</v>
      </c>
      <c r="B16" s="2"/>
    </row>
    <row r="17" spans="1:9" s="5" customFormat="1" ht="30.75" customHeight="1" x14ac:dyDescent="0.15">
      <c r="A17" s="68" t="s">
        <v>39</v>
      </c>
      <c r="B17" s="68"/>
      <c r="C17" s="78" t="s">
        <v>28</v>
      </c>
      <c r="D17" s="79"/>
      <c r="E17" s="78" t="s">
        <v>29</v>
      </c>
      <c r="F17" s="79"/>
      <c r="G17" s="4" t="s">
        <v>59</v>
      </c>
      <c r="H17" s="4" t="s">
        <v>2</v>
      </c>
      <c r="I17" s="4" t="s">
        <v>30</v>
      </c>
    </row>
    <row r="18" spans="1:9" s="7" customFormat="1" ht="20.100000000000001" customHeight="1" x14ac:dyDescent="0.15">
      <c r="A18" s="68"/>
      <c r="B18" s="68"/>
      <c r="C18" s="78" t="s">
        <v>19</v>
      </c>
      <c r="D18" s="79"/>
      <c r="E18" s="89">
        <f>'見積書（正本）'!E18:F18</f>
        <v>0</v>
      </c>
      <c r="F18" s="90"/>
      <c r="G18" s="6">
        <f>'見積書（正本）'!G18</f>
        <v>0</v>
      </c>
      <c r="H18" s="6">
        <f>'見積書（正本）'!H18</f>
        <v>0</v>
      </c>
      <c r="I18" s="6">
        <f>'見積書（正本）'!I18</f>
        <v>0</v>
      </c>
    </row>
    <row r="19" spans="1:9" s="7" customFormat="1" ht="20.100000000000001" customHeight="1" x14ac:dyDescent="0.15">
      <c r="A19" s="68"/>
      <c r="B19" s="68"/>
      <c r="C19" s="8" t="s">
        <v>31</v>
      </c>
      <c r="D19" s="9" t="s">
        <v>24</v>
      </c>
      <c r="E19" s="91">
        <f>'見積書（正本）'!E19:'見積書（正本）'!E19:F19</f>
        <v>0</v>
      </c>
      <c r="F19" s="92"/>
      <c r="G19" s="10">
        <f>'見積書（正本）'!G19</f>
        <v>0</v>
      </c>
      <c r="H19" s="10">
        <f>'見積書（正本）'!H19</f>
        <v>0</v>
      </c>
      <c r="I19" s="10">
        <f>'見積書（正本）'!I19</f>
        <v>0</v>
      </c>
    </row>
    <row r="20" spans="1:9" s="7" customFormat="1" ht="20.100000000000001" customHeight="1" x14ac:dyDescent="0.15">
      <c r="A20" s="68"/>
      <c r="B20" s="68"/>
      <c r="C20" s="8" t="s">
        <v>32</v>
      </c>
      <c r="D20" s="9" t="s">
        <v>25</v>
      </c>
      <c r="E20" s="91">
        <f>'見積書（正本）'!E20:'見積書（正本）'!E20:F20</f>
        <v>0</v>
      </c>
      <c r="F20" s="92"/>
      <c r="G20" s="10">
        <f>'見積書（正本）'!G20</f>
        <v>0</v>
      </c>
      <c r="H20" s="10">
        <f>'見積書（正本）'!H20</f>
        <v>0</v>
      </c>
      <c r="I20" s="10">
        <f>'見積書（正本）'!I20</f>
        <v>0</v>
      </c>
    </row>
    <row r="21" spans="1:9" s="7" customFormat="1" ht="20.100000000000001" customHeight="1" x14ac:dyDescent="0.15">
      <c r="A21" s="68"/>
      <c r="B21" s="68"/>
      <c r="C21" s="8" t="s">
        <v>33</v>
      </c>
      <c r="D21" s="9" t="s">
        <v>26</v>
      </c>
      <c r="E21" s="91">
        <f>'見積書（正本）'!E21:'見積書（正本）'!E21:F21</f>
        <v>0</v>
      </c>
      <c r="F21" s="92"/>
      <c r="G21" s="10">
        <f>'見積書（正本）'!G21</f>
        <v>0</v>
      </c>
      <c r="H21" s="10">
        <f>'見積書（正本）'!H21</f>
        <v>0</v>
      </c>
      <c r="I21" s="10">
        <f>'見積書（正本）'!I21</f>
        <v>0</v>
      </c>
    </row>
    <row r="22" spans="1:9" s="7" customFormat="1" ht="20.100000000000001" customHeight="1" x14ac:dyDescent="0.15">
      <c r="A22" s="68"/>
      <c r="B22" s="68"/>
      <c r="C22" s="8" t="s">
        <v>34</v>
      </c>
      <c r="D22" s="9" t="s">
        <v>27</v>
      </c>
      <c r="E22" s="91">
        <f>'見積書（正本）'!E22:'見積書（正本）'!E22:F22</f>
        <v>0</v>
      </c>
      <c r="F22" s="92"/>
      <c r="G22" s="10">
        <f>'見積書（正本）'!G22</f>
        <v>0</v>
      </c>
      <c r="H22" s="10">
        <f>'見積書（正本）'!H22</f>
        <v>0</v>
      </c>
      <c r="I22" s="10">
        <f>'見積書（正本）'!I22</f>
        <v>0</v>
      </c>
    </row>
    <row r="23" spans="1:9" s="7" customFormat="1" ht="20.100000000000001" customHeight="1" x14ac:dyDescent="0.15">
      <c r="A23" s="68"/>
      <c r="B23" s="68"/>
      <c r="C23" s="87" t="s">
        <v>56</v>
      </c>
      <c r="D23" s="87"/>
      <c r="E23" s="63">
        <f>SUM(E19:F22)*E18</f>
        <v>0</v>
      </c>
      <c r="F23" s="64"/>
      <c r="G23" s="11">
        <f>SUM(G19:G22)*G18</f>
        <v>0</v>
      </c>
      <c r="H23" s="11">
        <f>SUM(H19:H22)*H18</f>
        <v>0</v>
      </c>
      <c r="I23" s="11">
        <f>SUM(I19:I22)*I18</f>
        <v>0</v>
      </c>
    </row>
    <row r="24" spans="1:9" s="7" customFormat="1" ht="20.100000000000001" customHeight="1" x14ac:dyDescent="0.15">
      <c r="A24" s="68"/>
      <c r="B24" s="68"/>
      <c r="C24" s="80" t="s">
        <v>35</v>
      </c>
      <c r="D24" s="80"/>
      <c r="E24" s="63">
        <f>SUM(E23:I23)</f>
        <v>0</v>
      </c>
      <c r="F24" s="64"/>
      <c r="G24" s="12"/>
      <c r="H24" s="12"/>
      <c r="I24" s="12"/>
    </row>
    <row r="25" spans="1:9" s="15" customFormat="1" ht="20.100000000000001" customHeight="1" x14ac:dyDescent="0.15">
      <c r="A25" s="13"/>
      <c r="B25" s="13"/>
      <c r="C25" s="13"/>
      <c r="D25" s="13"/>
      <c r="E25" s="14"/>
      <c r="F25" s="14"/>
      <c r="G25" s="12"/>
      <c r="H25" s="12"/>
      <c r="I25" s="12"/>
    </row>
    <row r="26" spans="1:9" s="7" customFormat="1" ht="20.100000000000001" customHeight="1" x14ac:dyDescent="0.15">
      <c r="A26" s="68" t="s">
        <v>40</v>
      </c>
      <c r="B26" s="68"/>
      <c r="C26" s="71" t="s">
        <v>23</v>
      </c>
      <c r="D26" s="71"/>
      <c r="E26" s="91">
        <f>'見積書（正本）'!E26:F26</f>
        <v>0</v>
      </c>
      <c r="F26" s="92"/>
      <c r="G26" s="16"/>
      <c r="H26" s="45" t="s">
        <v>41</v>
      </c>
      <c r="I26" s="10">
        <f>'見積書（正本）'!I26</f>
        <v>0</v>
      </c>
    </row>
    <row r="27" spans="1:9" s="7" customFormat="1" ht="20.100000000000001" customHeight="1" x14ac:dyDescent="0.15">
      <c r="A27" s="68"/>
      <c r="B27" s="68"/>
      <c r="C27" s="71" t="s">
        <v>0</v>
      </c>
      <c r="D27" s="71"/>
      <c r="E27" s="91">
        <f>'見積書（正本）'!E27:F27</f>
        <v>0</v>
      </c>
      <c r="F27" s="92"/>
      <c r="G27" s="16"/>
      <c r="H27" s="45" t="s">
        <v>42</v>
      </c>
      <c r="I27" s="10">
        <f>'見積書（正本）'!I27</f>
        <v>0</v>
      </c>
    </row>
    <row r="28" spans="1:9" s="7" customFormat="1" ht="20.100000000000001" customHeight="1" x14ac:dyDescent="0.15">
      <c r="A28" s="68"/>
      <c r="B28" s="68"/>
      <c r="C28" s="72" t="s">
        <v>20</v>
      </c>
      <c r="D28" s="72"/>
      <c r="E28" s="91">
        <f>'見積書（正本）'!E28:F28</f>
        <v>0</v>
      </c>
      <c r="F28" s="92"/>
      <c r="G28" s="16"/>
      <c r="H28" s="16"/>
      <c r="I28" s="12"/>
    </row>
    <row r="29" spans="1:9" s="7" customFormat="1" ht="20.100000000000001" customHeight="1" x14ac:dyDescent="0.15">
      <c r="A29" s="68"/>
      <c r="B29" s="68"/>
      <c r="C29" s="72" t="s">
        <v>1</v>
      </c>
      <c r="D29" s="72"/>
      <c r="E29" s="91">
        <f>'見積書（正本）'!E29:F29</f>
        <v>0</v>
      </c>
      <c r="F29" s="92"/>
      <c r="G29" s="17"/>
      <c r="H29" s="67"/>
      <c r="I29" s="67"/>
    </row>
    <row r="30" spans="1:9" s="7" customFormat="1" ht="20.100000000000001" customHeight="1" x14ac:dyDescent="0.15">
      <c r="A30" s="68"/>
      <c r="B30" s="68"/>
      <c r="C30" s="72" t="s">
        <v>21</v>
      </c>
      <c r="D30" s="72"/>
      <c r="E30" s="91">
        <f>'見積書（正本）'!E30:F30</f>
        <v>0</v>
      </c>
      <c r="F30" s="92"/>
      <c r="G30" s="17"/>
      <c r="H30" s="46"/>
      <c r="I30" s="46"/>
    </row>
    <row r="31" spans="1:9" s="7" customFormat="1" ht="20.100000000000001" customHeight="1" x14ac:dyDescent="0.15">
      <c r="A31" s="68"/>
      <c r="B31" s="68"/>
      <c r="C31" s="72" t="s">
        <v>22</v>
      </c>
      <c r="D31" s="72"/>
      <c r="E31" s="91">
        <f>'見積書（正本）'!E31:F31</f>
        <v>0</v>
      </c>
      <c r="F31" s="92"/>
      <c r="G31" s="16"/>
      <c r="H31" s="12"/>
      <c r="I31" s="12"/>
    </row>
    <row r="32" spans="1:9" s="7" customFormat="1" ht="20.100000000000001" customHeight="1" x14ac:dyDescent="0.15">
      <c r="A32" s="68"/>
      <c r="B32" s="68"/>
      <c r="C32" s="72" t="s">
        <v>37</v>
      </c>
      <c r="D32" s="72"/>
      <c r="E32" s="91">
        <f>'見積書（正本）'!E32:F32</f>
        <v>0</v>
      </c>
      <c r="F32" s="92"/>
      <c r="G32" s="16"/>
      <c r="H32" s="57" t="s">
        <v>43</v>
      </c>
      <c r="I32" s="57"/>
    </row>
    <row r="33" spans="1:9" s="7" customFormat="1" ht="20.100000000000001" customHeight="1" x14ac:dyDescent="0.15">
      <c r="A33" s="68"/>
      <c r="B33" s="68"/>
      <c r="C33" s="80" t="s">
        <v>36</v>
      </c>
      <c r="D33" s="80"/>
      <c r="E33" s="63">
        <f>SUM(E26:F32)</f>
        <v>0</v>
      </c>
      <c r="F33" s="64"/>
      <c r="G33" s="16"/>
      <c r="H33" s="84">
        <f>E24+E33+I26+I27</f>
        <v>0</v>
      </c>
      <c r="I33" s="85"/>
    </row>
    <row r="34" spans="1:9" s="7" customFormat="1" ht="20.100000000000001" customHeight="1" x14ac:dyDescent="0.15">
      <c r="A34" s="12"/>
      <c r="B34" s="18"/>
      <c r="C34" s="12"/>
      <c r="D34" s="12"/>
      <c r="E34" s="12"/>
      <c r="F34" s="12"/>
      <c r="G34" s="12"/>
      <c r="H34" s="12"/>
      <c r="I34" s="12"/>
    </row>
    <row r="35" spans="1:9" ht="20.100000000000001" customHeight="1" x14ac:dyDescent="0.15">
      <c r="A35" s="19" t="s">
        <v>48</v>
      </c>
      <c r="B35" s="20"/>
    </row>
    <row r="36" spans="1:9" s="22" customFormat="1" ht="20.100000000000001" customHeight="1" x14ac:dyDescent="0.15">
      <c r="A36" s="21" t="s">
        <v>5</v>
      </c>
      <c r="B36" s="21" t="s">
        <v>6</v>
      </c>
      <c r="C36" s="21" t="s">
        <v>7</v>
      </c>
      <c r="D36" s="21" t="s">
        <v>8</v>
      </c>
    </row>
    <row r="37" spans="1:9" ht="20.100000000000001" customHeight="1" x14ac:dyDescent="0.15">
      <c r="A37" s="21" t="s">
        <v>9</v>
      </c>
      <c r="B37" s="23">
        <v>450</v>
      </c>
      <c r="C37" s="24">
        <v>41</v>
      </c>
      <c r="D37" s="25">
        <f>B37*C37</f>
        <v>18450</v>
      </c>
    </row>
    <row r="38" spans="1:9" ht="20.100000000000001" customHeight="1" x14ac:dyDescent="0.15">
      <c r="A38" s="21" t="s">
        <v>10</v>
      </c>
      <c r="B38" s="23">
        <v>450</v>
      </c>
      <c r="C38" s="24">
        <v>48</v>
      </c>
      <c r="D38" s="25">
        <f>B38*C38</f>
        <v>21600</v>
      </c>
    </row>
    <row r="39" spans="1:9" ht="20.100000000000001" customHeight="1" x14ac:dyDescent="0.15">
      <c r="A39" s="21" t="s">
        <v>11</v>
      </c>
      <c r="B39" s="26">
        <v>100</v>
      </c>
      <c r="C39" s="24">
        <v>31</v>
      </c>
      <c r="D39" s="25">
        <f>B39*C39</f>
        <v>3100</v>
      </c>
      <c r="H39" s="61" t="s">
        <v>47</v>
      </c>
      <c r="I39" s="62"/>
    </row>
    <row r="40" spans="1:9" ht="20.100000000000001" customHeight="1" x14ac:dyDescent="0.15">
      <c r="A40" s="21" t="s">
        <v>12</v>
      </c>
      <c r="B40" s="23">
        <v>450</v>
      </c>
      <c r="C40" s="24">
        <v>51</v>
      </c>
      <c r="D40" s="25">
        <f>B40*C40</f>
        <v>22950</v>
      </c>
      <c r="H40" s="60">
        <f>SUM(D37:D40)</f>
        <v>66100</v>
      </c>
      <c r="I40" s="60"/>
    </row>
    <row r="41" spans="1:9" ht="20.100000000000001" customHeight="1" x14ac:dyDescent="0.15">
      <c r="A41" s="27"/>
      <c r="B41" s="28"/>
      <c r="C41" s="29"/>
      <c r="D41" s="30"/>
    </row>
    <row r="42" spans="1:9" ht="20.100000000000001" customHeight="1" x14ac:dyDescent="0.15">
      <c r="A42" s="27"/>
      <c r="B42" s="28"/>
      <c r="C42" s="29"/>
      <c r="D42" s="30"/>
    </row>
    <row r="43" spans="1:9" ht="20.100000000000001" customHeight="1" x14ac:dyDescent="0.15">
      <c r="A43" s="19" t="s">
        <v>52</v>
      </c>
      <c r="B43" s="20"/>
    </row>
    <row r="44" spans="1:9" ht="20.100000000000001" customHeight="1" x14ac:dyDescent="0.15">
      <c r="A44" s="81"/>
      <c r="B44" s="82"/>
      <c r="C44" s="83" t="s">
        <v>38</v>
      </c>
      <c r="D44" s="83"/>
      <c r="E44" s="59" t="s">
        <v>46</v>
      </c>
      <c r="F44" s="59"/>
      <c r="G44" s="59"/>
    </row>
    <row r="45" spans="1:9" s="22" customFormat="1" ht="20.100000000000001" customHeight="1" x14ac:dyDescent="0.15">
      <c r="A45" s="73" t="s">
        <v>3</v>
      </c>
      <c r="B45" s="73"/>
      <c r="C45" s="21" t="s">
        <v>4</v>
      </c>
      <c r="D45" s="31" t="s">
        <v>44</v>
      </c>
      <c r="E45" s="21" t="s">
        <v>13</v>
      </c>
      <c r="F45" s="65" t="s">
        <v>54</v>
      </c>
      <c r="G45" s="65"/>
      <c r="H45" s="73" t="s">
        <v>14</v>
      </c>
      <c r="I45" s="73"/>
    </row>
    <row r="46" spans="1:9" ht="20.100000000000001" customHeight="1" x14ac:dyDescent="0.15">
      <c r="A46" s="74" t="s">
        <v>15</v>
      </c>
      <c r="B46" s="74"/>
      <c r="C46" s="32">
        <v>6</v>
      </c>
      <c r="D46" s="33">
        <f>$H$33*C46</f>
        <v>0</v>
      </c>
      <c r="E46" s="34">
        <v>182</v>
      </c>
      <c r="F46" s="66">
        <f>$H$40*E46</f>
        <v>12030200</v>
      </c>
      <c r="G46" s="66"/>
      <c r="H46" s="75">
        <f>D46+F46</f>
        <v>12030200</v>
      </c>
      <c r="I46" s="75"/>
    </row>
    <row r="47" spans="1:9" ht="20.100000000000001" customHeight="1" x14ac:dyDescent="0.15">
      <c r="A47" s="74" t="s">
        <v>16</v>
      </c>
      <c r="B47" s="74"/>
      <c r="C47" s="32">
        <v>12</v>
      </c>
      <c r="D47" s="33">
        <f t="shared" ref="D47:D48" si="0">$H$33*C47</f>
        <v>0</v>
      </c>
      <c r="E47" s="34">
        <v>366</v>
      </c>
      <c r="F47" s="66">
        <f t="shared" ref="F47:F49" si="1">$H$40*E47</f>
        <v>24192600</v>
      </c>
      <c r="G47" s="66"/>
      <c r="H47" s="75">
        <f t="shared" ref="H47:H49" si="2">D47+F47</f>
        <v>24192600</v>
      </c>
      <c r="I47" s="75"/>
    </row>
    <row r="48" spans="1:9" ht="20.100000000000001" customHeight="1" x14ac:dyDescent="0.15">
      <c r="A48" s="74" t="s">
        <v>17</v>
      </c>
      <c r="B48" s="74"/>
      <c r="C48" s="32">
        <v>12</v>
      </c>
      <c r="D48" s="33">
        <f t="shared" si="0"/>
        <v>0</v>
      </c>
      <c r="E48" s="34">
        <v>365</v>
      </c>
      <c r="F48" s="66">
        <f t="shared" si="1"/>
        <v>24126500</v>
      </c>
      <c r="G48" s="66"/>
      <c r="H48" s="75">
        <f t="shared" si="2"/>
        <v>24126500</v>
      </c>
      <c r="I48" s="75"/>
    </row>
    <row r="49" spans="1:9" ht="20.100000000000001" customHeight="1" x14ac:dyDescent="0.15">
      <c r="A49" s="74" t="s">
        <v>18</v>
      </c>
      <c r="B49" s="74"/>
      <c r="C49" s="32">
        <v>6</v>
      </c>
      <c r="D49" s="33">
        <f>$H$33*C49</f>
        <v>0</v>
      </c>
      <c r="E49" s="34">
        <v>183</v>
      </c>
      <c r="F49" s="66">
        <f t="shared" si="1"/>
        <v>12096300</v>
      </c>
      <c r="G49" s="66"/>
      <c r="H49" s="75">
        <f t="shared" si="2"/>
        <v>12096300</v>
      </c>
      <c r="I49" s="75"/>
    </row>
    <row r="50" spans="1:9" s="37" customFormat="1" ht="20.100000000000001" customHeight="1" x14ac:dyDescent="0.15">
      <c r="A50" s="35"/>
      <c r="B50" s="35"/>
      <c r="C50" s="36"/>
      <c r="D50" s="36"/>
      <c r="E50" s="56" t="s">
        <v>45</v>
      </c>
      <c r="F50" s="56"/>
      <c r="G50" s="56"/>
      <c r="H50" s="58">
        <f>SUM(H46:I49)</f>
        <v>72445600</v>
      </c>
      <c r="I50" s="58"/>
    </row>
    <row r="51" spans="1:9" ht="20.100000000000001" customHeight="1" x14ac:dyDescent="0.15"/>
    <row r="52" spans="1:9" ht="15" customHeight="1" x14ac:dyDescent="0.15">
      <c r="A52" s="39" t="s">
        <v>53</v>
      </c>
    </row>
    <row r="53" spans="1:9" ht="15" customHeight="1" x14ac:dyDescent="0.15">
      <c r="A53" s="39" t="s">
        <v>57</v>
      </c>
    </row>
    <row r="54" spans="1:9" ht="15" customHeight="1" x14ac:dyDescent="0.15">
      <c r="A54" s="39" t="s">
        <v>58</v>
      </c>
    </row>
    <row r="55" spans="1:9" x14ac:dyDescent="0.15">
      <c r="A55" s="39"/>
    </row>
  </sheetData>
  <sheetProtection algorithmName="SHA-512" hashValue="ed0Z9VHAFL/I1wlyiJLr8ItcKFwtsAFxe++ypUbHaJ0kcJEI5tBQUEZK4T1y5AKH5Pwthafczb103QWHdu5bbA==" saltValue="5a4M5zppvDIEwVN8Z1XYww==" spinCount="100000" sheet="1" objects="1" scenarios="1" selectLockedCells="1"/>
  <mergeCells count="63">
    <mergeCell ref="H46:I46"/>
    <mergeCell ref="A47:B47"/>
    <mergeCell ref="F47:G47"/>
    <mergeCell ref="H47:I47"/>
    <mergeCell ref="E50:G50"/>
    <mergeCell ref="H50:I50"/>
    <mergeCell ref="A48:B48"/>
    <mergeCell ref="F48:G48"/>
    <mergeCell ref="H48:I48"/>
    <mergeCell ref="A49:B49"/>
    <mergeCell ref="F49:G49"/>
    <mergeCell ref="H49:I49"/>
    <mergeCell ref="A44:B44"/>
    <mergeCell ref="C44:D44"/>
    <mergeCell ref="E44:G44"/>
    <mergeCell ref="A46:B46"/>
    <mergeCell ref="F46:G46"/>
    <mergeCell ref="H29:I29"/>
    <mergeCell ref="C30:D30"/>
    <mergeCell ref="E30:F30"/>
    <mergeCell ref="A45:B45"/>
    <mergeCell ref="F45:G45"/>
    <mergeCell ref="H45:I45"/>
    <mergeCell ref="C31:D31"/>
    <mergeCell ref="E31:F31"/>
    <mergeCell ref="C32:D32"/>
    <mergeCell ref="E32:F32"/>
    <mergeCell ref="H32:I32"/>
    <mergeCell ref="C33:D33"/>
    <mergeCell ref="E33:F33"/>
    <mergeCell ref="H33:I33"/>
    <mergeCell ref="H39:I39"/>
    <mergeCell ref="H40:I40"/>
    <mergeCell ref="A26:B33"/>
    <mergeCell ref="C26:D26"/>
    <mergeCell ref="E26:F26"/>
    <mergeCell ref="C27:D27"/>
    <mergeCell ref="E27:F27"/>
    <mergeCell ref="C28:D28"/>
    <mergeCell ref="E28:F28"/>
    <mergeCell ref="C29:D29"/>
    <mergeCell ref="E29:F29"/>
    <mergeCell ref="A14:I14"/>
    <mergeCell ref="A17:B24"/>
    <mergeCell ref="C17:D17"/>
    <mergeCell ref="E17:F17"/>
    <mergeCell ref="C18:D18"/>
    <mergeCell ref="E18:F18"/>
    <mergeCell ref="E19:F19"/>
    <mergeCell ref="E20:F20"/>
    <mergeCell ref="E21:F21"/>
    <mergeCell ref="E22:F22"/>
    <mergeCell ref="C23:D23"/>
    <mergeCell ref="E23:F23"/>
    <mergeCell ref="C24:D24"/>
    <mergeCell ref="E24:F24"/>
    <mergeCell ref="E11:F11"/>
    <mergeCell ref="G11:I12"/>
    <mergeCell ref="C1:H1"/>
    <mergeCell ref="E7:F7"/>
    <mergeCell ref="G7:I8"/>
    <mergeCell ref="E9:F9"/>
    <mergeCell ref="G9:I10"/>
  </mergeCells>
  <phoneticPr fontId="3"/>
  <pageMargins left="0.70866141732283472" right="0.70866141732283472" top="0.55118110236220474" bottom="0.55118110236220474" header="0.31496062992125984" footer="0.31496062992125984"/>
  <pageSetup paperSize="9" scale="78" orientation="portrait" r:id="rId1"/>
  <ignoredErrors>
    <ignoredError sqref="E18 E19:F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見積書（正本）</vt:lpstr>
      <vt:lpstr>見積書（副本）入力不要</vt:lpstr>
      <vt:lpstr>'見積書（正本）'!Print_Area</vt:lpstr>
      <vt:lpstr>'見積書（副本）入力不要'!Print_Area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2026-03-19T04:24:27Z</dcterms:created>
  <dcterms:modified xsi:type="dcterms:W3CDTF">2026-03-23T03:03:05Z</dcterms:modified>
</cp:coreProperties>
</file>