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100 事務分担別\130 調査もの\06 区政課\19 財政比較分析表・財政状況資料集\R04年度（R02決算）\04_確認依頼\"/>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
47</v>
      </c>
    </row>
    <row r="54" spans="2:8" ht="29.25" customHeight="1" thickBot="1" x14ac:dyDescent="0.25">
      <c r="B54" s="122" t="s">
        <v>
1</v>
      </c>
      <c r="C54" s="123"/>
      <c r="D54" s="123"/>
      <c r="E54" s="124" t="s">
        <v>
2</v>
      </c>
      <c r="F54" s="125" t="s">
        <v>
540</v>
      </c>
      <c r="G54" s="125" t="s">
        <v>
541</v>
      </c>
      <c r="H54" s="126" t="s">
        <v>
542</v>
      </c>
    </row>
    <row r="55" spans="2:8" ht="52.5" customHeight="1" x14ac:dyDescent="0.15">
      <c r="B55" s="127"/>
      <c r="C55" s="1267" t="s">
        <v>
48</v>
      </c>
      <c r="D55" s="1267"/>
      <c r="E55" s="1268"/>
      <c r="F55" s="128">
        <v>
14384</v>
      </c>
      <c r="G55" s="128">
        <v>
14644</v>
      </c>
      <c r="H55" s="129">
        <v>
23642</v>
      </c>
    </row>
    <row r="56" spans="2:8" ht="52.5" customHeight="1" x14ac:dyDescent="0.15">
      <c r="B56" s="130"/>
      <c r="C56" s="1269" t="s">
        <v>
49</v>
      </c>
      <c r="D56" s="1269"/>
      <c r="E56" s="1270"/>
      <c r="F56" s="131">
        <v>
446</v>
      </c>
      <c r="G56" s="131">
        <v>
351</v>
      </c>
      <c r="H56" s="132">
        <v>
298</v>
      </c>
    </row>
    <row r="57" spans="2:8" ht="53.25" customHeight="1" x14ac:dyDescent="0.15">
      <c r="B57" s="130"/>
      <c r="C57" s="1271" t="s">
        <v>
50</v>
      </c>
      <c r="D57" s="1271"/>
      <c r="E57" s="1272"/>
      <c r="F57" s="133">
        <v>
110005</v>
      </c>
      <c r="G57" s="133">
        <v>
115216</v>
      </c>
      <c r="H57" s="134">
        <v>
103437</v>
      </c>
    </row>
    <row r="58" spans="2:8" ht="45.75" customHeight="1" x14ac:dyDescent="0.15">
      <c r="B58" s="135"/>
      <c r="C58" s="1259" t="s">
        <v>
567</v>
      </c>
      <c r="D58" s="1260"/>
      <c r="E58" s="1261"/>
      <c r="F58" s="136">
        <v>
53661</v>
      </c>
      <c r="G58" s="136">
        <v>
54301</v>
      </c>
      <c r="H58" s="137">
        <v>
50863</v>
      </c>
    </row>
    <row r="59" spans="2:8" ht="45.75" customHeight="1" x14ac:dyDescent="0.15">
      <c r="B59" s="135"/>
      <c r="C59" s="1259" t="s">
        <v>
568</v>
      </c>
      <c r="D59" s="1260"/>
      <c r="E59" s="1261"/>
      <c r="F59" s="136">
        <v>
25551</v>
      </c>
      <c r="G59" s="136">
        <v>
25337</v>
      </c>
      <c r="H59" s="137">
        <v>
18564</v>
      </c>
    </row>
    <row r="60" spans="2:8" ht="45.75" customHeight="1" x14ac:dyDescent="0.15">
      <c r="B60" s="135"/>
      <c r="C60" s="1259" t="s">
        <v>
569</v>
      </c>
      <c r="D60" s="1260"/>
      <c r="E60" s="1261"/>
      <c r="F60" s="136">
        <v>
15287</v>
      </c>
      <c r="G60" s="136">
        <v>
17516</v>
      </c>
      <c r="H60" s="137">
        <v>
15904</v>
      </c>
    </row>
    <row r="61" spans="2:8" ht="45.75" customHeight="1" x14ac:dyDescent="0.15">
      <c r="B61" s="135"/>
      <c r="C61" s="1259" t="s">
        <v>
570</v>
      </c>
      <c r="D61" s="1260"/>
      <c r="E61" s="1261"/>
      <c r="F61" s="136">
        <v>
13980</v>
      </c>
      <c r="G61" s="136">
        <v>
15504</v>
      </c>
      <c r="H61" s="137">
        <v>
15524</v>
      </c>
    </row>
    <row r="62" spans="2:8" ht="45.75" customHeight="1" thickBot="1" x14ac:dyDescent="0.2">
      <c r="B62" s="138"/>
      <c r="C62" s="1262" t="s">
        <v>
571</v>
      </c>
      <c r="D62" s="1263"/>
      <c r="E62" s="1264"/>
      <c r="F62" s="139">
        <v>
1187</v>
      </c>
      <c r="G62" s="139">
        <v>
1188</v>
      </c>
      <c r="H62" s="140">
        <v>
1189</v>
      </c>
    </row>
    <row r="63" spans="2:8" ht="52.5" customHeight="1" thickBot="1" x14ac:dyDescent="0.2">
      <c r="B63" s="141"/>
      <c r="C63" s="1265" t="s">
        <v>
51</v>
      </c>
      <c r="D63" s="1265"/>
      <c r="E63" s="1266"/>
      <c r="F63" s="142">
        <v>
124835</v>
      </c>
      <c r="G63" s="142">
        <v>
130211</v>
      </c>
      <c r="H63" s="143">
        <v>
127376</v>
      </c>
    </row>
    <row r="64" spans="2:8" ht="15" customHeight="1" x14ac:dyDescent="0.15"/>
  </sheetData>
  <sheetProtection algorithmName="SHA-512" hashValue="cLKWOwpS/5Tyu7ku/AMuS0d8J9jXJkOkpVVbgENV+6wA6RWdrpm4e5saMkmv3hAVZ+hgFtgJzUkrJSF970Kf7Q==" saltValue="anNY01j36T5eynGSRBNBU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
&amp;C&amp;P/&amp;N</oddFooter>
  </headerFooter>
  <rowBreaks count="1" manualBreakCount="1">
    <brk id="65" max="15" man="1"/>
  </rowBreaks>
  <drawing r:id="rId2"/>
</worksheet>
</file>

<file path=xl/sharedStrings.xml><?xml version="1.0" encoding="utf-8"?>
<sst xmlns="http://schemas.openxmlformats.org/spreadsheetml/2006/main" count="1098" uniqueCount="572">
  <si>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</si>
  <si>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</si>
  <si>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</si>
  <si>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</si>
  <si>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</si>
  <si>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</si>
  <si>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</si>
  <si>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</si>
  <si>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</si>
  <si>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</si>
  <si>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</si>
  <si>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</si>
  <si>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</si>
  <si>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</si>
  <si>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</si>
  <si>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</si>
  <si>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</si>
  <si>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</si>
  <si>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</si>
  <si>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</si>
  <si>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</si>
  <si>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</si>
  <si>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</si>
  <si>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</si>
  <si>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</si>
  <si>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</si>
  <si>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</si>
  <si>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</si>
  <si>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</si>
  <si>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</si>
  <si>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</si>
  <si>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</si>
  <si>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</si>
  <si>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</si>
  <si>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</si>
  <si>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</si>
  <si>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</si>
  <si>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</si>
  <si>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</si>
  <si>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</si>
  <si>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</si>
  <si>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</si>
  <si>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</si>
  <si>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</si>
  <si>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</si>
  <si>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</si>
  <si>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</si>
  <si>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</si>
  <si>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</si>
  <si>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</si>
  <si>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</si>
  <si>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</si>
  <si>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</si>
  <si>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</si>
  <si>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</si>
  <si>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</si>
  <si>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</si>
  <si>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</si>
  <si>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</si>
  <si>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</si>
  <si>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</si>
  <si>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</si>
  <si>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</si>
  <si>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</si>
  <si>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</si>
  <si>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</si>
  <si>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</si>
  <si>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</si>
  <si>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</si>
  <si>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</si>
  <si>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</si>
  <si>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</si>
  <si>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</si>
  <si>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</si>
  <si>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</si>
  <si>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</si>
  <si>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</si>
  <si>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</si>
  <si>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</si>
  <si>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</si>
  <si>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</si>
  <si>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</si>
  <si>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</si>
  <si>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</si>
  <si>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特別区</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</si>
  <si>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</si>
  <si>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</si>
  <si>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</si>
  <si>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</si>
  <si>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</si>
  <si>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</si>
  <si>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</si>
  <si>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</si>
  <si>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</si>
  <si>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</si>
  <si>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</si>
  <si>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</si>
  <si>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葛飾区</t>
    <phoneticPr fontId="5"/>
  </si>
  <si>
    <t>地方交付税種地</t>
    <rPh sb="0" eb="2">
      <t>チホウ</t>
    </rPh>
    <rPh sb="2" eb="5">
      <t>コウフゼイ</t>
    </rPh>
    <rPh sb="5" eb="6">
      <t>シュ</t>
    </rPh>
    <rPh sb="6" eb="7">
      <t>チ</t>
    </rPh>
    <phoneticPr fontId="5"/>
  </si>
  <si>
    <t>0-</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</si>
  <si>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</si>
  <si>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</si>
  <si>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</si>
  <si>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</si>
  <si>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</si>
  <si>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</si>
  <si>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</si>
  <si>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</si>
  <si>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</si>
  <si>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</si>
  <si>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</si>
  <si>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</si>
  <si>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</si>
  <si>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</si>
  <si>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</si>
  <si>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</si>
  <si>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</si>
  <si>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</si>
  <si>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</si>
  <si>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</si>
  <si>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</si>
  <si>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</si>
  <si>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</si>
  <si>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</si>
  <si>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</si>
  <si>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</si>
  <si>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</si>
  <si>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</si>
  <si>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</si>
  <si>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</si>
  <si>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</si>
  <si>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</si>
  <si>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</si>
  <si>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</si>
  <si>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</si>
  <si>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</si>
  <si>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</si>
  <si>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</si>
  <si>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</si>
  <si>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</si>
  <si>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</si>
  <si>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</si>
  <si>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</si>
  <si>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</si>
  <si>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</si>
  <si>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</si>
  <si>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</si>
  <si>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</si>
  <si>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</si>
  <si>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</si>
  <si>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</si>
  <si>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</si>
  <si>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</si>
  <si>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</si>
  <si>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</si>
  <si>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</si>
  <si>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</si>
  <si>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</si>
  <si>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</si>
  <si>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</si>
  <si>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</si>
  <si>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</si>
  <si>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</si>
  <si>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</si>
  <si>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</si>
  <si>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</si>
  <si>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</si>
  <si>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</si>
  <si>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</si>
  <si>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</si>
  <si>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</si>
  <si>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</si>
  <si>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</si>
  <si>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</si>
  <si>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</si>
  <si>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</si>
  <si>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</si>
  <si>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</si>
  <si>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</si>
  <si>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</si>
  <si>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</si>
  <si>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</si>
  <si>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</si>
  <si>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</si>
  <si>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</si>
  <si>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</si>
  <si>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</si>
  <si>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</si>
  <si>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</si>
  <si>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</si>
  <si>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</si>
  <si>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</si>
  <si>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</si>
  <si>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</si>
  <si>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</si>
  <si>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</si>
  <si>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</si>
  <si>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</si>
  <si>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</si>
  <si>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</si>
  <si>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</si>
  <si>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</si>
  <si>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</si>
  <si>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</si>
  <si>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</si>
  <si>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</si>
  <si>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</si>
  <si>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</si>
  <si>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東京都葛飾区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</si>
  <si>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</si>
  <si>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</si>
  <si>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</si>
  <si>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</si>
  <si>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</si>
  <si>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</si>
  <si>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</si>
  <si>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</si>
  <si>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</si>
  <si>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</si>
  <si>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</si>
  <si>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</si>
  <si>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</si>
  <si>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</si>
  <si>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</si>
  <si>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</si>
  <si>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</si>
  <si>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</si>
  <si>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</si>
  <si>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</si>
  <si>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</si>
  <si>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</si>
  <si>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</si>
  <si>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</si>
  <si>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</si>
  <si>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</si>
  <si>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</si>
  <si>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</si>
  <si>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</si>
  <si>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</si>
  <si>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</si>
  <si>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</si>
  <si>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</si>
  <si>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</si>
  <si>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</si>
  <si>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</si>
  <si>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</si>
  <si>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</si>
  <si>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</si>
  <si>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</si>
  <si>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</si>
  <si>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</si>
  <si>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</si>
  <si>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</si>
  <si>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</si>
  <si>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</si>
  <si>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</si>
  <si>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</si>
  <si>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</si>
  <si>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</si>
  <si>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</si>
  <si>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</si>
  <si>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</si>
  <si>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</si>
  <si>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</si>
  <si>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</si>
  <si>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</si>
  <si>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</si>
  <si>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</si>
  <si>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</si>
  <si>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</si>
  <si>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</si>
  <si>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</si>
  <si>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</si>
  <si>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</si>
  <si>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</si>
  <si>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</si>
  <si>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</si>
  <si>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</si>
  <si>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</si>
  <si>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</si>
  <si>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</si>
  <si>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</si>
  <si>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</si>
  <si>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</si>
  <si>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</si>
  <si>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</si>
  <si>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</si>
  <si>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</si>
  <si>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</si>
  <si>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</si>
  <si>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</si>
  <si>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</si>
  <si>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</si>
  <si>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</si>
  <si>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</si>
  <si>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</si>
  <si>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</si>
  <si>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</si>
  <si>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</si>
  <si>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</si>
  <si>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</si>
  <si>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</si>
  <si>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</si>
  <si>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</si>
  <si>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</si>
  <si>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</si>
  <si>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</si>
  <si>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</si>
  <si>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</si>
  <si>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</si>
  <si>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</si>
  <si>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</si>
  <si>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</si>
  <si>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</si>
  <si>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</si>
  <si>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</si>
  <si>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</si>
  <si>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</si>
  <si>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</si>
  <si>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</si>
  <si>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</si>
  <si>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</si>
  <si>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</si>
  <si>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</si>
  <si>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</si>
  <si>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</si>
  <si>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駐車場整備</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</si>
  <si>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</si>
  <si>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</si>
  <si>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</si>
  <si>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</si>
  <si>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</si>
  <si>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</si>
  <si>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</si>
  <si>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</si>
  <si>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</si>
  <si>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</si>
  <si>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</si>
  <si>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</si>
  <si>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</si>
  <si>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</si>
  <si>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</si>
  <si>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</si>
  <si>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</si>
  <si>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</si>
  <si>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</si>
  <si>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</si>
  <si>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</si>
  <si>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</si>
  <si>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</si>
  <si>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</si>
  <si>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</si>
  <si>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</si>
  <si>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</si>
  <si>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</si>
  <si>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</si>
  <si>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</si>
  <si>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</si>
  <si>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</si>
  <si>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</si>
  <si>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</si>
  <si>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</si>
  <si>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</si>
  <si>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東京都葛飾区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</si>
  <si>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</si>
  <si>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</si>
  <si>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</si>
  <si>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</si>
  <si>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</si>
  <si>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</si>
  <si>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</si>
  <si>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</si>
  <si>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</si>
  <si>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</si>
  <si>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</si>
  <si>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</si>
  <si>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</si>
  <si>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</si>
  <si>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</si>
  <si>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</si>
  <si>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</si>
  <si>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</si>
  <si>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</si>
  <si>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</si>
  <si>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</si>
  <si>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</si>
  <si>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</si>
  <si>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</si>
  <si>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</si>
  <si>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</si>
  <si>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</si>
  <si>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</si>
  <si>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</si>
  <si>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</si>
  <si>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</si>
  <si>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</si>
  <si>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</si>
  <si>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</si>
  <si>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</si>
  <si>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介護保険事業特別会計</t>
    <phoneticPr fontId="5"/>
  </si>
  <si>
    <t>駐車場事業特別会計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</si>
  <si>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</si>
  <si>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</si>
  <si>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</si>
  <si>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</si>
  <si>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</si>
  <si>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</si>
  <si>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</si>
  <si>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</si>
  <si>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</si>
  <si>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</si>
  <si>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</si>
  <si>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</si>
  <si>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</si>
  <si>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</si>
  <si>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</si>
  <si>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</si>
  <si>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</si>
  <si>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</si>
  <si>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</si>
  <si>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</si>
  <si>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</si>
  <si>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</si>
  <si>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</si>
  <si>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</si>
  <si>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</si>
  <si>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</si>
  <si>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</si>
  <si>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</si>
  <si>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</si>
  <si>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</si>
  <si>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</si>
  <si>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</si>
  <si>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</si>
  <si>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</si>
  <si>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</si>
  <si>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</si>
  <si>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</si>
  <si>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</si>
  <si>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</si>
  <si>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</si>
  <si>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</si>
  <si>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</si>
  <si>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</si>
  <si>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</si>
  <si>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</si>
  <si>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</si>
  <si>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</si>
  <si>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</si>
  <si>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</si>
  <si>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</si>
  <si>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</si>
  <si>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</si>
  <si>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</si>
  <si>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</si>
  <si>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</si>
  <si>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</si>
  <si>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</si>
  <si>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国民健康保険事業特別会計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</si>
  <si>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</si>
  <si>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</si>
  <si>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</si>
  <si>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</si>
  <si>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</si>
  <si>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</si>
  <si>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</si>
  <si>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</si>
  <si>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</si>
  <si>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</si>
  <si>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</si>
  <si>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</si>
  <si>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</si>
  <si>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</si>
  <si>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</si>
  <si>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</si>
  <si>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</si>
  <si>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</si>
  <si>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</si>
  <si>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</si>
  <si>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</si>
  <si>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</si>
  <si>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</si>
  <si>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</si>
  <si>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</si>
  <si>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</si>
  <si>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</si>
  <si>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</si>
  <si>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</si>
  <si>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</si>
  <si>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</si>
  <si>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</si>
  <si>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</si>
  <si>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</si>
  <si>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</si>
  <si>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</si>
  <si>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</si>
  <si>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</si>
  <si>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</si>
  <si>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</si>
  <si>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</si>
  <si>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</si>
  <si>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</si>
  <si>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</si>
  <si>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</si>
  <si>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</si>
  <si>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</si>
  <si>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</si>
  <si>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</si>
  <si>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</si>
  <si>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</si>
  <si>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</si>
  <si>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</si>
  <si>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</si>
  <si>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</si>
  <si>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</si>
  <si>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</si>
  <si>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</si>
  <si>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</si>
  <si>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</si>
  <si>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</si>
  <si>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</si>
  <si>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</si>
  <si>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</si>
  <si>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</si>
  <si>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</si>
  <si>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</si>
  <si>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</si>
  <si>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</si>
  <si>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</si>
  <si>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</si>
  <si>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</si>
  <si>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</si>
  <si>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</si>
  <si>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</si>
  <si>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</si>
  <si>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</si>
  <si>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</si>
  <si>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</si>
  <si>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H28</t>
  </si>
  <si>
    <t>H29</t>
  </si>
  <si>
    <t>H30</t>
  </si>
  <si>
    <t>R01</t>
  </si>
  <si>
    <t>R02</t>
  </si>
  <si>
    <t>▲ 1.79</t>
  </si>
  <si>
    <t>▲ 0.77</t>
  </si>
  <si>
    <t>一般会計</t>
  </si>
  <si>
    <t>介護保険事業特別会計</t>
  </si>
  <si>
    <t>国民健康保険事業特別会計</t>
  </si>
  <si>
    <t>駐車場事業特別会計</t>
  </si>
  <si>
    <t>後期高齢者医療事業特別会計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</si>
  <si>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</si>
  <si>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</si>
  <si>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</si>
  <si>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</si>
  <si>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</si>
  <si>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</si>
  <si>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</si>
  <si>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</si>
  <si>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葛飾区土地開発公社</t>
    <rPh sb="0" eb="3">
      <t>カツシカク</t>
    </rPh>
    <rPh sb="3" eb="5">
      <t>トチ</t>
    </rPh>
    <rPh sb="5" eb="7">
      <t>カイハツ</t>
    </rPh>
    <rPh sb="7" eb="9">
      <t>コウシャ</t>
    </rPh>
    <phoneticPr fontId="2"/>
  </si>
  <si>
    <t>葛飾エフエム放送</t>
    <rPh sb="0" eb="2">
      <t>カツシカ</t>
    </rPh>
    <rPh sb="6" eb="8">
      <t>ホウソウ</t>
    </rPh>
    <phoneticPr fontId="2"/>
  </si>
  <si>
    <t>〇</t>
  </si>
  <si>
    <t>法適用</t>
    <rPh sb="0" eb="1">
      <t>ホウ</t>
    </rPh>
    <rPh sb="1" eb="3">
      <t>テキヨウ</t>
    </rPh>
    <phoneticPr fontId="6"/>
  </si>
  <si>
    <t>特別区人事・厚生事務組合</t>
    <rPh sb="0" eb="2">
      <t>トクベツ</t>
    </rPh>
    <rPh sb="2" eb="3">
      <t>ク</t>
    </rPh>
    <rPh sb="3" eb="5">
      <t>ジンジ</t>
    </rPh>
    <rPh sb="6" eb="8">
      <t>コウセイ</t>
    </rPh>
    <rPh sb="8" eb="10">
      <t>ジム</t>
    </rPh>
    <rPh sb="10" eb="12">
      <t>クミアイ</t>
    </rPh>
    <phoneticPr fontId="6"/>
  </si>
  <si>
    <t>特別区競馬組合</t>
    <rPh sb="0" eb="2">
      <t>トクベツ</t>
    </rPh>
    <rPh sb="2" eb="3">
      <t>ク</t>
    </rPh>
    <rPh sb="3" eb="5">
      <t>ケイバ</t>
    </rPh>
    <rPh sb="5" eb="7">
      <t>クミアイ</t>
    </rPh>
    <phoneticPr fontId="6"/>
  </si>
  <si>
    <t>東京二十三区清掃一部事務組合</t>
    <rPh sb="0" eb="2">
      <t>トウキョウ</t>
    </rPh>
    <rPh sb="2" eb="4">
      <t>ニジュウ</t>
    </rPh>
    <rPh sb="4" eb="6">
      <t>サンク</t>
    </rPh>
    <rPh sb="6" eb="8">
      <t>セイソウ</t>
    </rPh>
    <rPh sb="8" eb="10">
      <t>イチブ</t>
    </rPh>
    <rPh sb="10" eb="12">
      <t>ジム</t>
    </rPh>
    <rPh sb="12" eb="14">
      <t>クミアイ</t>
    </rPh>
    <phoneticPr fontId="6"/>
  </si>
  <si>
    <t>東京都後期高齢者医療広域連合（一般会計）</t>
    <rPh sb="0" eb="2">
      <t>トウキョウ</t>
    </rPh>
    <rPh sb="2" eb="3">
      <t>ト</t>
    </rPh>
    <rPh sb="3" eb="5">
      <t>コウキ</t>
    </rPh>
    <rPh sb="5" eb="7">
      <t>コウレイ</t>
    </rPh>
    <rPh sb="7" eb="8">
      <t>シャ</t>
    </rPh>
    <rPh sb="8" eb="10">
      <t>イリョウ</t>
    </rPh>
    <rPh sb="10" eb="12">
      <t>コウイキ</t>
    </rPh>
    <rPh sb="12" eb="14">
      <t>レンゴウ</t>
    </rPh>
    <rPh sb="15" eb="17">
      <t>イッパン</t>
    </rPh>
    <rPh sb="17" eb="19">
      <t>カイケイ</t>
    </rPh>
    <phoneticPr fontId="6"/>
  </si>
  <si>
    <t>東京都後期高齢者医療広域連合
（後期高齢者医療特別会計）</t>
    <rPh sb="0" eb="2">
      <t>トウキョウ</t>
    </rPh>
    <rPh sb="2" eb="3">
      <t>ト</t>
    </rPh>
    <rPh sb="3" eb="5">
      <t>コウキ</t>
    </rPh>
    <rPh sb="5" eb="7">
      <t>コウレイ</t>
    </rPh>
    <rPh sb="7" eb="8">
      <t>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6"/>
  </si>
  <si>
    <t>教育施設整備積立基金</t>
    <rPh sb="0" eb="2">
      <t>キョウイク</t>
    </rPh>
    <rPh sb="2" eb="4">
      <t>シセツ</t>
    </rPh>
    <rPh sb="4" eb="6">
      <t>セイビ</t>
    </rPh>
    <rPh sb="6" eb="8">
      <t>ツミタテ</t>
    </rPh>
    <rPh sb="8" eb="10">
      <t>キキン</t>
    </rPh>
    <phoneticPr fontId="11"/>
  </si>
  <si>
    <t>まちづくり基金</t>
    <rPh sb="5" eb="7">
      <t>キキン</t>
    </rPh>
    <phoneticPr fontId="11"/>
  </si>
  <si>
    <t>公共施設整備基金</t>
    <rPh sb="0" eb="2">
      <t>コウキョウ</t>
    </rPh>
    <rPh sb="2" eb="4">
      <t>シセツ</t>
    </rPh>
    <rPh sb="4" eb="6">
      <t>セイビ</t>
    </rPh>
    <rPh sb="6" eb="8">
      <t>キキン</t>
    </rPh>
    <phoneticPr fontId="11"/>
  </si>
  <si>
    <t>総合庁舎整備基金</t>
    <rPh sb="0" eb="2">
      <t>ソウゴウ</t>
    </rPh>
    <rPh sb="2" eb="4">
      <t>チョウシャ</t>
    </rPh>
    <rPh sb="4" eb="6">
      <t>セイビ</t>
    </rPh>
    <rPh sb="6" eb="8">
      <t>キキン</t>
    </rPh>
    <phoneticPr fontId="11"/>
  </si>
  <si>
    <t>住宅整備基金</t>
    <rPh sb="0" eb="2">
      <t>ジュウタク</t>
    </rPh>
    <rPh sb="2" eb="4">
      <t>セイビ</t>
    </rPh>
    <rPh sb="4" eb="6">
      <t>キキン</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</si>
</sst>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calcChain" Target="calcChain.xml"/>
<Relationship Id="rId3" Type="http://schemas.openxmlformats.org/officeDocument/2006/relationships/worksheet" Target="worksheets/sheet3.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sharedStrings" Target="sharedStrings.xml"/>
<Relationship Id="rId2" Type="http://schemas.openxmlformats.org/officeDocument/2006/relationships/worksheet" Target="worksheets/sheet2.xml"/>
<Relationship Id="rId16" Type="http://schemas.openxmlformats.org/officeDocument/2006/relationships/styles" Target="style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theme" Target="theme/theme1.xml"/>
<Relationship Id="rId10" Type="http://schemas.openxmlformats.org/officeDocument/2006/relationships/worksheet" Target="worksheets/sheet10.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51565</c:v>
                </c:pt>
                <c:pt idx="1">
                  <c:v>46686</c:v>
                </c:pt>
                <c:pt idx="2">
                  <c:v>49796</c:v>
                </c:pt>
                <c:pt idx="3">
                  <c:v>51681</c:v>
                </c:pt>
                <c:pt idx="4">
                  <c:v>50465</c:v>
                </c:pt>
              </c:numCache>
            </c:numRef>
          </c:val>
          <c:smooth val="0"/>
          <c:extLst>
            <c:ext xmlns:c16="http://schemas.microsoft.com/office/drawing/2014/chart" uri="{C3380CC4-5D6E-409C-BE32-E72D297353CC}">
              <c16:uniqueId val="{00000000-E149-40A0-9F24-4644FA7B656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45139</c:v>
                </c:pt>
                <c:pt idx="1">
                  <c:v>55029</c:v>
                </c:pt>
                <c:pt idx="2">
                  <c:v>46725</c:v>
                </c:pt>
                <c:pt idx="3">
                  <c:v>53810</c:v>
                </c:pt>
                <c:pt idx="4">
                  <c:v>69629</c:v>
                </c:pt>
              </c:numCache>
            </c:numRef>
          </c:val>
          <c:smooth val="0"/>
          <c:extLst>
            <c:ext xmlns:c16="http://schemas.microsoft.com/office/drawing/2014/chart" uri="{C3380CC4-5D6E-409C-BE32-E72D297353CC}">
              <c16:uniqueId val="{00000001-E149-40A0-9F24-4644FA7B656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7.3</c:v>
                </c:pt>
                <c:pt idx="1">
                  <c:v>10.17</c:v>
                </c:pt>
                <c:pt idx="2">
                  <c:v>8.43</c:v>
                </c:pt>
                <c:pt idx="3">
                  <c:v>10.23</c:v>
                </c:pt>
                <c:pt idx="4">
                  <c:v>12.37</c:v>
                </c:pt>
              </c:numCache>
            </c:numRef>
          </c:val>
          <c:extLst>
            <c:ext xmlns:c16="http://schemas.microsoft.com/office/drawing/2014/chart" uri="{C3380CC4-5D6E-409C-BE32-E72D297353CC}">
              <c16:uniqueId val="{00000000-7D2B-4D1B-BB9A-30EBA914D5D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10.82</c:v>
                </c:pt>
                <c:pt idx="1">
                  <c:v>11.57</c:v>
                </c:pt>
                <c:pt idx="2">
                  <c:v>12.09</c:v>
                </c:pt>
                <c:pt idx="3">
                  <c:v>12.03</c:v>
                </c:pt>
                <c:pt idx="4">
                  <c:v>19.87</c:v>
                </c:pt>
              </c:numCache>
            </c:numRef>
          </c:val>
          <c:extLst>
            <c:ext xmlns:c16="http://schemas.microsoft.com/office/drawing/2014/chart" uri="{C3380CC4-5D6E-409C-BE32-E72D297353CC}">
              <c16:uniqueId val="{00000001-7D2B-4D1B-BB9A-30EBA914D5D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-1.79</c:v>
                </c:pt>
                <c:pt idx="1">
                  <c:v>3.68</c:v>
                </c:pt>
                <c:pt idx="2">
                  <c:v>-0.77</c:v>
                </c:pt>
                <c:pt idx="3">
                  <c:v>2.19</c:v>
                </c:pt>
                <c:pt idx="4">
                  <c:v>9.4700000000000006</c:v>
                </c:pt>
              </c:numCache>
            </c:numRef>
          </c:val>
          <c:smooth val="0"/>
          <c:extLst>
            <c:ext xmlns:c16="http://schemas.microsoft.com/office/drawing/2014/chart" uri="{C3380CC4-5D6E-409C-BE32-E72D297353CC}">
              <c16:uniqueId val="{00000002-7D2B-4D1B-BB9A-30EBA914D5D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1549-42A2-AE43-B470CFCBB61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549-42A2-AE43-B470CFCBB61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1549-42A2-AE43-B470CFCBB61D}"/>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1549-42A2-AE43-B470CFCBB61D}"/>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1549-42A2-AE43-B470CFCBB61D}"/>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1549-42A2-AE43-B470CFCBB61D}"/>
            </c:ext>
          </c:extLst>
        </c:ser>
        <c:ser>
          <c:idx val="6"/>
          <c:order val="6"/>
          <c:tx>
            <c:strRef>
              <c:f>データシート!$A$33</c:f>
              <c:strCache>
                <c:ptCount val="1"/>
                <c:pt idx="0">
                  <c:v>駐車場事業特別会計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6-1549-42A2-AE43-B470CFCBB61D}"/>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0.24</c:v>
                </c:pt>
                <c:pt idx="2">
                  <c:v>#N/A</c:v>
                </c:pt>
                <c:pt idx="3">
                  <c:v>0.57999999999999996</c:v>
                </c:pt>
                <c:pt idx="4">
                  <c:v>#N/A</c:v>
                </c:pt>
                <c:pt idx="5">
                  <c:v>0.3</c:v>
                </c:pt>
                <c:pt idx="6">
                  <c:v>#N/A</c:v>
                </c:pt>
                <c:pt idx="7">
                  <c:v>0.21</c:v>
                </c:pt>
                <c:pt idx="8">
                  <c:v>#N/A</c:v>
                </c:pt>
                <c:pt idx="9">
                  <c:v>0.38</c:v>
                </c:pt>
              </c:numCache>
            </c:numRef>
          </c:val>
          <c:extLst>
            <c:ext xmlns:c16="http://schemas.microsoft.com/office/drawing/2014/chart" uri="{C3380CC4-5D6E-409C-BE32-E72D297353CC}">
              <c16:uniqueId val="{00000007-1549-42A2-AE43-B470CFCBB61D}"/>
            </c:ext>
          </c:extLst>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0.63</c:v>
                </c:pt>
                <c:pt idx="2">
                  <c:v>#N/A</c:v>
                </c:pt>
                <c:pt idx="3">
                  <c:v>0.76</c:v>
                </c:pt>
                <c:pt idx="4">
                  <c:v>#N/A</c:v>
                </c:pt>
                <c:pt idx="5">
                  <c:v>0.62</c:v>
                </c:pt>
                <c:pt idx="6">
                  <c:v>#N/A</c:v>
                </c:pt>
                <c:pt idx="7">
                  <c:v>0.4</c:v>
                </c:pt>
                <c:pt idx="8">
                  <c:v>#N/A</c:v>
                </c:pt>
                <c:pt idx="9">
                  <c:v>0.77</c:v>
                </c:pt>
              </c:numCache>
            </c:numRef>
          </c:val>
          <c:extLst>
            <c:ext xmlns:c16="http://schemas.microsoft.com/office/drawing/2014/chart" uri="{C3380CC4-5D6E-409C-BE32-E72D297353CC}">
              <c16:uniqueId val="{00000008-1549-42A2-AE43-B470CFCBB61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7.3</c:v>
                </c:pt>
                <c:pt idx="2">
                  <c:v>#N/A</c:v>
                </c:pt>
                <c:pt idx="3">
                  <c:v>10.16</c:v>
                </c:pt>
                <c:pt idx="4">
                  <c:v>#N/A</c:v>
                </c:pt>
                <c:pt idx="5">
                  <c:v>8.43</c:v>
                </c:pt>
                <c:pt idx="6">
                  <c:v>#N/A</c:v>
                </c:pt>
                <c:pt idx="7">
                  <c:v>10.220000000000001</c:v>
                </c:pt>
                <c:pt idx="8">
                  <c:v>#N/A</c:v>
                </c:pt>
                <c:pt idx="9">
                  <c:v>12.37</c:v>
                </c:pt>
              </c:numCache>
            </c:numRef>
          </c:val>
          <c:extLst>
            <c:ext xmlns:c16="http://schemas.microsoft.com/office/drawing/2014/chart" uri="{C3380CC4-5D6E-409C-BE32-E72D297353CC}">
              <c16:uniqueId val="{00000009-1549-42A2-AE43-B470CFCBB61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8094</c:v>
                </c:pt>
                <c:pt idx="5">
                  <c:v>7933</c:v>
                </c:pt>
                <c:pt idx="8">
                  <c:v>7110</c:v>
                </c:pt>
                <c:pt idx="11">
                  <c:v>6952</c:v>
                </c:pt>
                <c:pt idx="14">
                  <c:v>6836</c:v>
                </c:pt>
              </c:numCache>
            </c:numRef>
          </c:val>
          <c:extLst>
            <c:ext xmlns:c16="http://schemas.microsoft.com/office/drawing/2014/chart" uri="{C3380CC4-5D6E-409C-BE32-E72D297353CC}">
              <c16:uniqueId val="{00000000-EA8F-4D4D-8800-0EB1E611225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A8F-4D4D-8800-0EB1E611225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5829</c:v>
                </c:pt>
                <c:pt idx="3">
                  <c:v>4930</c:v>
                </c:pt>
                <c:pt idx="6">
                  <c:v>2778</c:v>
                </c:pt>
                <c:pt idx="9">
                  <c:v>1822</c:v>
                </c:pt>
                <c:pt idx="12">
                  <c:v>6301</c:v>
                </c:pt>
              </c:numCache>
            </c:numRef>
          </c:val>
          <c:extLst>
            <c:ext xmlns:c16="http://schemas.microsoft.com/office/drawing/2014/chart" uri="{C3380CC4-5D6E-409C-BE32-E72D297353CC}">
              <c16:uniqueId val="{00000002-EA8F-4D4D-8800-0EB1E611225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127</c:v>
                </c:pt>
                <c:pt idx="3">
                  <c:v>112</c:v>
                </c:pt>
                <c:pt idx="6">
                  <c:v>122</c:v>
                </c:pt>
                <c:pt idx="9">
                  <c:v>125</c:v>
                </c:pt>
                <c:pt idx="12">
                  <c:v>138</c:v>
                </c:pt>
              </c:numCache>
            </c:numRef>
          </c:val>
          <c:extLst>
            <c:ext xmlns:c16="http://schemas.microsoft.com/office/drawing/2014/chart" uri="{C3380CC4-5D6E-409C-BE32-E72D297353CC}">
              <c16:uniqueId val="{00000003-EA8F-4D4D-8800-0EB1E611225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18</c:v>
                </c:pt>
                <c:pt idx="3">
                  <c:v>17</c:v>
                </c:pt>
                <c:pt idx="6">
                  <c:v>16</c:v>
                </c:pt>
                <c:pt idx="9">
                  <c:v>15</c:v>
                </c:pt>
                <c:pt idx="12">
                  <c:v>13</c:v>
                </c:pt>
              </c:numCache>
            </c:numRef>
          </c:val>
          <c:extLst>
            <c:ext xmlns:c16="http://schemas.microsoft.com/office/drawing/2014/chart" uri="{C3380CC4-5D6E-409C-BE32-E72D297353CC}">
              <c16:uniqueId val="{00000004-EA8F-4D4D-8800-0EB1E611225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255</c:v>
                </c:pt>
                <c:pt idx="3">
                  <c:v>263</c:v>
                </c:pt>
                <c:pt idx="6">
                  <c:v>107</c:v>
                </c:pt>
                <c:pt idx="9">
                  <c:v>47</c:v>
                </c:pt>
                <c:pt idx="12">
                  <c:v>86</c:v>
                </c:pt>
              </c:numCache>
            </c:numRef>
          </c:val>
          <c:extLst>
            <c:ext xmlns:c16="http://schemas.microsoft.com/office/drawing/2014/chart" uri="{C3380CC4-5D6E-409C-BE32-E72D297353CC}">
              <c16:uniqueId val="{00000005-EA8F-4D4D-8800-0EB1E611225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A8F-4D4D-8800-0EB1E611225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3951</c:v>
                </c:pt>
                <c:pt idx="3">
                  <c:v>2437</c:v>
                </c:pt>
                <c:pt idx="6">
                  <c:v>1746</c:v>
                </c:pt>
                <c:pt idx="9">
                  <c:v>1045</c:v>
                </c:pt>
                <c:pt idx="12">
                  <c:v>1070</c:v>
                </c:pt>
              </c:numCache>
            </c:numRef>
          </c:val>
          <c:extLst>
            <c:ext xmlns:c16="http://schemas.microsoft.com/office/drawing/2014/chart" uri="{C3380CC4-5D6E-409C-BE32-E72D297353CC}">
              <c16:uniqueId val="{00000007-EA8F-4D4D-8800-0EB1E611225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2086</c:v>
                </c:pt>
                <c:pt idx="2">
                  <c:v>#N/A</c:v>
                </c:pt>
                <c:pt idx="3">
                  <c:v>#N/A</c:v>
                </c:pt>
                <c:pt idx="4">
                  <c:v>-174</c:v>
                </c:pt>
                <c:pt idx="5">
                  <c:v>#N/A</c:v>
                </c:pt>
                <c:pt idx="6">
                  <c:v>#N/A</c:v>
                </c:pt>
                <c:pt idx="7">
                  <c:v>-2341</c:v>
                </c:pt>
                <c:pt idx="8">
                  <c:v>#N/A</c:v>
                </c:pt>
                <c:pt idx="9">
                  <c:v>#N/A</c:v>
                </c:pt>
                <c:pt idx="10">
                  <c:v>-3898</c:v>
                </c:pt>
                <c:pt idx="11">
                  <c:v>#N/A</c:v>
                </c:pt>
                <c:pt idx="12">
                  <c:v>#N/A</c:v>
                </c:pt>
                <c:pt idx="13">
                  <c:v>772</c:v>
                </c:pt>
                <c:pt idx="14">
                  <c:v>#N/A</c:v>
                </c:pt>
              </c:numCache>
            </c:numRef>
          </c:val>
          <c:smooth val="0"/>
          <c:extLst>
            <c:ext xmlns:c16="http://schemas.microsoft.com/office/drawing/2014/chart" uri="{C3380CC4-5D6E-409C-BE32-E72D297353CC}">
              <c16:uniqueId val="{00000008-EA8F-4D4D-8800-0EB1E611225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79482</c:v>
                </c:pt>
                <c:pt idx="5">
                  <c:v>72222</c:v>
                </c:pt>
                <c:pt idx="8">
                  <c:v>65620</c:v>
                </c:pt>
                <c:pt idx="11">
                  <c:v>59578</c:v>
                </c:pt>
                <c:pt idx="14">
                  <c:v>54514</c:v>
                </c:pt>
              </c:numCache>
            </c:numRef>
          </c:val>
          <c:extLst>
            <c:ext xmlns:c16="http://schemas.microsoft.com/office/drawing/2014/chart" uri="{C3380CC4-5D6E-409C-BE32-E72D297353CC}">
              <c16:uniqueId val="{00000000-88F1-4FAF-9783-8E99BFFEB3A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12581</c:v>
                </c:pt>
                <c:pt idx="5">
                  <c:v>6995</c:v>
                </c:pt>
                <c:pt idx="8">
                  <c:v>7016</c:v>
                </c:pt>
                <c:pt idx="11">
                  <c:v>6916</c:v>
                </c:pt>
                <c:pt idx="14">
                  <c:v>6991</c:v>
                </c:pt>
              </c:numCache>
            </c:numRef>
          </c:val>
          <c:extLst>
            <c:ext xmlns:c16="http://schemas.microsoft.com/office/drawing/2014/chart" uri="{C3380CC4-5D6E-409C-BE32-E72D297353CC}">
              <c16:uniqueId val="{00000001-88F1-4FAF-9783-8E99BFFEB3A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117155</c:v>
                </c:pt>
                <c:pt idx="5">
                  <c:v>121023</c:v>
                </c:pt>
                <c:pt idx="8">
                  <c:v>130516</c:v>
                </c:pt>
                <c:pt idx="11">
                  <c:v>136736</c:v>
                </c:pt>
                <c:pt idx="14">
                  <c:v>134016</c:v>
                </c:pt>
              </c:numCache>
            </c:numRef>
          </c:val>
          <c:extLst>
            <c:ext xmlns:c16="http://schemas.microsoft.com/office/drawing/2014/chart" uri="{C3380CC4-5D6E-409C-BE32-E72D297353CC}">
              <c16:uniqueId val="{00000002-88F1-4FAF-9783-8E99BFFEB3A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8F1-4FAF-9783-8E99BFFEB3A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8F1-4FAF-9783-8E99BFFEB3A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8F1-4FAF-9783-8E99BFFEB3A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21828</c:v>
                </c:pt>
                <c:pt idx="3">
                  <c:v>20572</c:v>
                </c:pt>
                <c:pt idx="6">
                  <c:v>19930</c:v>
                </c:pt>
                <c:pt idx="9">
                  <c:v>17970</c:v>
                </c:pt>
                <c:pt idx="12">
                  <c:v>17301</c:v>
                </c:pt>
              </c:numCache>
            </c:numRef>
          </c:val>
          <c:extLst>
            <c:ext xmlns:c16="http://schemas.microsoft.com/office/drawing/2014/chart" uri="{C3380CC4-5D6E-409C-BE32-E72D297353CC}">
              <c16:uniqueId val="{00000006-88F1-4FAF-9783-8E99BFFEB3A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1267</c:v>
                </c:pt>
                <c:pt idx="3">
                  <c:v>1521</c:v>
                </c:pt>
                <c:pt idx="6">
                  <c:v>1504</c:v>
                </c:pt>
                <c:pt idx="9">
                  <c:v>1570</c:v>
                </c:pt>
                <c:pt idx="12">
                  <c:v>1846</c:v>
                </c:pt>
              </c:numCache>
            </c:numRef>
          </c:val>
          <c:extLst>
            <c:ext xmlns:c16="http://schemas.microsoft.com/office/drawing/2014/chart" uri="{C3380CC4-5D6E-409C-BE32-E72D297353CC}">
              <c16:uniqueId val="{00000007-88F1-4FAF-9783-8E99BFFEB3A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126</c:v>
                </c:pt>
                <c:pt idx="3">
                  <c:v>147</c:v>
                </c:pt>
                <c:pt idx="6">
                  <c:v>169</c:v>
                </c:pt>
                <c:pt idx="9">
                  <c:v>144</c:v>
                </c:pt>
                <c:pt idx="12">
                  <c:v>121</c:v>
                </c:pt>
              </c:numCache>
            </c:numRef>
          </c:val>
          <c:extLst>
            <c:ext xmlns:c16="http://schemas.microsoft.com/office/drawing/2014/chart" uri="{C3380CC4-5D6E-409C-BE32-E72D297353CC}">
              <c16:uniqueId val="{00000008-88F1-4FAF-9783-8E99BFFEB3A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15566</c:v>
                </c:pt>
                <c:pt idx="3">
                  <c:v>12726</c:v>
                </c:pt>
                <c:pt idx="6">
                  <c:v>12636</c:v>
                </c:pt>
                <c:pt idx="9">
                  <c:v>13148</c:v>
                </c:pt>
                <c:pt idx="12">
                  <c:v>8286</c:v>
                </c:pt>
              </c:numCache>
            </c:numRef>
          </c:val>
          <c:extLst>
            <c:ext xmlns:c16="http://schemas.microsoft.com/office/drawing/2014/chart" uri="{C3380CC4-5D6E-409C-BE32-E72D297353CC}">
              <c16:uniqueId val="{00000009-88F1-4FAF-9783-8E99BFFEB3A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21450</c:v>
                </c:pt>
                <c:pt idx="3">
                  <c:v>15576</c:v>
                </c:pt>
                <c:pt idx="6">
                  <c:v>14013</c:v>
                </c:pt>
                <c:pt idx="9">
                  <c:v>14401</c:v>
                </c:pt>
                <c:pt idx="12">
                  <c:v>15147</c:v>
                </c:pt>
              </c:numCache>
            </c:numRef>
          </c:val>
          <c:extLst>
            <c:ext xmlns:c16="http://schemas.microsoft.com/office/drawing/2014/chart" uri="{C3380CC4-5D6E-409C-BE32-E72D297353CC}">
              <c16:uniqueId val="{0000000A-88F1-4FAF-9783-8E99BFFEB3A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88F1-4FAF-9783-8E99BFFEB3A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14384</c:v>
                </c:pt>
                <c:pt idx="1">
                  <c:v>14644</c:v>
                </c:pt>
                <c:pt idx="2">
                  <c:v>23642</c:v>
                </c:pt>
              </c:numCache>
            </c:numRef>
          </c:val>
          <c:extLst>
            <c:ext xmlns:c16="http://schemas.microsoft.com/office/drawing/2014/chart" uri="{C3380CC4-5D6E-409C-BE32-E72D297353CC}">
              <c16:uniqueId val="{00000000-0A00-4EDB-A4B9-6F461F8C5FB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446</c:v>
                </c:pt>
                <c:pt idx="1">
                  <c:v>351</c:v>
                </c:pt>
                <c:pt idx="2">
                  <c:v>298</c:v>
                </c:pt>
              </c:numCache>
            </c:numRef>
          </c:val>
          <c:extLst>
            <c:ext xmlns:c16="http://schemas.microsoft.com/office/drawing/2014/chart" uri="{C3380CC4-5D6E-409C-BE32-E72D297353CC}">
              <c16:uniqueId val="{00000001-0A00-4EDB-A4B9-6F461F8C5FB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110005</c:v>
                </c:pt>
                <c:pt idx="1">
                  <c:v>115216</c:v>
                </c:pt>
                <c:pt idx="2">
                  <c:v>103437</c:v>
                </c:pt>
              </c:numCache>
            </c:numRef>
          </c:val>
          <c:extLst>
            <c:ext xmlns:c16="http://schemas.microsoft.com/office/drawing/2014/chart" uri="{C3380CC4-5D6E-409C-BE32-E72D297353CC}">
              <c16:uniqueId val="{00000002-0A00-4EDB-A4B9-6F461F8C5FB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東京都葛飾区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特別区債の発行抑制により元利償還金が、引き続き低い水準となっている。土地開発公社からの用地取得費の増などにより債務負担行為に基づく支出額が増加した。</a:t>
          </a:r>
        </a:p>
        <a:p>
          <a:r>
            <a:rPr kumimoji="1" lang="ja-JP" altLang="en-US" sz="1400">
              <a:solidFill>
                <a:sysClr val="windowText" lastClr="000000"/>
              </a:solidFill>
              <a:latin typeface="ＭＳ ゴシック" pitchFamily="49" charset="-128"/>
              <a:ea typeface="ＭＳ ゴシック" pitchFamily="49" charset="-128"/>
            </a:rPr>
            <a:t>　今後も学校改築やまちづくり事業などの地方債対象事業経費の増加が見込まれることから、引き続き特定財源の確保などを徹底し、元利償還金等の増加抑制に努める。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特別区債の発行抑制に伴い、積立相当額及び基金残高は低水準で推移している。今後も適切に管理していく。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東京都葛飾区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特別区債の発行抑制や償還が進んだことより、地方債現在高が低い水準で推移していることや、土地開発公社からの用地取得が進んだことなどにより、将来負担額は減少傾向にある。</a:t>
          </a:r>
        </a:p>
        <a:p>
          <a:r>
            <a:rPr kumimoji="1" lang="ja-JP" altLang="en-US" sz="1400">
              <a:solidFill>
                <a:sysClr val="windowText" lastClr="000000"/>
              </a:solidFill>
              <a:latin typeface="ＭＳ ゴシック" pitchFamily="49" charset="-128"/>
              <a:ea typeface="ＭＳ ゴシック" pitchFamily="49" charset="-128"/>
            </a:rPr>
            <a:t>　充当可能財源も安定していることから、現時点で、将来的に財政を圧迫する要因はなく、良好な財政運営である。</a:t>
          </a:r>
        </a:p>
        <a:p>
          <a:r>
            <a:rPr kumimoji="1" lang="ja-JP" altLang="en-US" sz="1400">
              <a:solidFill>
                <a:sysClr val="windowText" lastClr="000000"/>
              </a:solidFill>
              <a:latin typeface="ＭＳ ゴシック" pitchFamily="49" charset="-128"/>
              <a:ea typeface="ＭＳ ゴシック" pitchFamily="49" charset="-128"/>
            </a:rPr>
            <a:t>　一方で、今後、学校改築やまちづくり事業などの地方債対象事業の増加が見込まれることから、引き続き特定財源の確保などを徹底し、健全かつ持続可能な財政運営に努める。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東京都葛飾区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新型コロナウイルス感染症拡大に伴う景気への悪化への影響が懸念されることから、その他特定目的基金への積み立てを先送りし、年度間の調整財源として財政調整基金に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10,126</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百万円を積み立てた一方、東金町一丁目西地区市街地再開発事業用地取得費や新小岩駅北口駅前広場整備などへの活用により、まちづくり基金を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8,504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百万円、老朽化した小・中学校の改築・改修などへの活用により教育施設整備積立基金を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3,814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百万円取り崩したことにより、基金全体としては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2,834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百万円の減となった。</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・財政調整基金は、一般会計の財政規模の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％程度を目安に積み増しを進めていく。</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その他特定目的基金は、小・中学校の改築事業や「葛飾区区有建築物保全工事計画」に基づく改修工事、再開発や都市計画道路整備などの都市計画事業、橋梁・公園の整備事業などに活用するため、今後も積み増しを進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・教育施設整備積立基金：小・中学校の改築事業や「葛飾区区有建築物保全工事計画」に基づく改修工事など</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・まちづくり基金：再開発や都市計画道路整備などの都市計画事業や橋梁・公園の整備事業など</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・公共施設整備基金：小・中学校を除く建築物系公共施設の改築事業や「葛飾区区有建築物保全工事計画」に基づく改修工事など</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・まちづくり基金：過年度の都市計画交付金事業の一般財源分で財政調整交付金の財産費算定分など、</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1,731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百万円積み立てた一方で、東金町一丁目西地区市街地再開発事業用地取得などの財源として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8,504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百万円を活用したことによる減。</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・教育施設整備積立基金：今後、本格化していく小・中学校の改築事業や「葛飾区区有建築物保全工事計画」に基づく改修工事などを着実に進めていくため、</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376</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百万円積み立てた一方、本田中学校の一部改築・改修事業や「葛飾区区有建築物保全工事計画」に基づく改修工事などの財源として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3,814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百万円を活用したことによる減。</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・公共施設整備基金：「葛飾区区有建築物保全工事計画」に基づく改修工事などを着実に進めていくため、</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305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百万円積み立てた一方で、文化会館本館改修工事や（仮称）新小岩活動センター建設工事などの財源として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1,917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百万円を活用したことによる減。</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・まちづくり基金：再開発や都市計画道路整備などの都市計画事業や橋梁・公園の整備を着実に進めていくため、今後も積み増しを進めていく。</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・教育施設整備積立基金：小・中学校の改築事業や「葛飾区区有建築物保全工事計画」に基づく改修工事をなどを着実に進めていくため、今後も積み増しを進めていく。</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・公共施設整備基金：小・中学校を除く建築物系公共施設の改築事業や「葛飾区区有建築物保全工事計画」に基づく改修工事などを着実に進めていくため、今後も積み増しを進めていく。</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・総合庁舎整備基金：新庁舎の整備を見据え、約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億円を目安に積み増しを進めていく。</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・新金貨物線旅客化整備基金：旅客化整備を見据え、約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億円を目安に積み増しを進めていく。</a:t>
          </a: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経済状況の変動等に伴い一般財源が不足する場合や、災害発生等で一度に多額の経費を要する場合などに備えるため、その他特定目的基金への積み立てを先送りし、決算剰余金や事業進捗により不要となった財源を優先的に積み増しを進めたことによる増。</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一般会計の財政規模の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％程度を目安に積み増しを進め、財政基盤の強化を図り、安定的な財政運営に努めていく。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過去に起債した区債償還に充当するために減債基金を取り崩したことによる減。</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減債基金充当対象の起債償還は減少見込。健全な財政運営を図るため、今後も起債抑制に努めていく。</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東京都葛飾区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463,691
441,328
34.80
273,997,562
259,085,056
14,720,294
118,979,467
14,471,140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より低い数値であるが、これは、本区が東京都区部の周辺部に位置し、大都市行政における住宅地域としての役割を担っていることを反映したものである。今後も特別区税の収納率向上など、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19050</xdr:rowOff>
    </xdr:from>
    <xdr:to>
      <xdr:col>23</xdr:col>
      <xdr:colOff>133350</xdr:colOff>
      <xdr:row>44</xdr:row>
      <xdr:rowOff>61685</xdr:rowOff>
    </xdr:to>
    <xdr:cxnSp macro="">
      <xdr:nvCxnSpPr>
        <xdr:cNvPr id="66" name="直線コネクタ 65"/>
        <xdr:cNvCxnSpPr/>
      </xdr:nvCxnSpPr>
      <xdr:spPr>
        <a:xfrm flipV="1">
          <a:off x="4953000" y="6019800"/>
          <a:ext cx="0" cy="15856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105427</xdr:rowOff>
    </xdr:from>
    <xdr:ext cx="762000" cy="259045"/>
    <xdr:sp macro="" textlink="">
      <xdr:nvSpPr>
        <xdr:cNvPr id="69" name="財政力最大値テキスト"/>
        <xdr:cNvSpPr txBox="1"/>
      </xdr:nvSpPr>
      <xdr:spPr>
        <a:xfrm>
          <a:off x="5041900" y="576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19050</xdr:rowOff>
    </xdr:from>
    <xdr:to>
      <xdr:col>24</xdr:col>
      <xdr:colOff>12700</xdr:colOff>
      <xdr:row>35</xdr:row>
      <xdr:rowOff>19050</xdr:rowOff>
    </xdr:to>
    <xdr:cxnSp macro="">
      <xdr:nvCxnSpPr>
        <xdr:cNvPr id="70" name="直線コネクタ 69"/>
        <xdr:cNvCxnSpPr/>
      </xdr:nvCxnSpPr>
      <xdr:spPr>
        <a:xfrm>
          <a:off x="4864100" y="601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44450</xdr:rowOff>
    </xdr:from>
    <xdr:to>
      <xdr:col>23</xdr:col>
      <xdr:colOff>133350</xdr:colOff>
      <xdr:row>44</xdr:row>
      <xdr:rowOff>61685</xdr:rowOff>
    </xdr:to>
    <xdr:cxnSp macro="">
      <xdr:nvCxnSpPr>
        <xdr:cNvPr id="71" name="直線コネクタ 70"/>
        <xdr:cNvCxnSpPr/>
      </xdr:nvCxnSpPr>
      <xdr:spPr>
        <a:xfrm flipV="1">
          <a:off x="4114800" y="7588250"/>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145342</xdr:rowOff>
    </xdr:from>
    <xdr:ext cx="762000" cy="259045"/>
    <xdr:sp macro="" textlink="">
      <xdr:nvSpPr>
        <xdr:cNvPr id="72" name="財政力平均値テキスト"/>
        <xdr:cNvSpPr txBox="1"/>
      </xdr:nvSpPr>
      <xdr:spPr>
        <a:xfrm>
          <a:off x="5041900" y="70033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128815</xdr:rowOff>
    </xdr:from>
    <xdr:to>
      <xdr:col>23</xdr:col>
      <xdr:colOff>184150</xdr:colOff>
      <xdr:row>42</xdr:row>
      <xdr:rowOff>58965</xdr:rowOff>
    </xdr:to>
    <xdr:sp macro="" textlink="">
      <xdr:nvSpPr>
        <xdr:cNvPr id="73" name="フローチャート: 判断 72"/>
        <xdr:cNvSpPr/>
      </xdr:nvSpPr>
      <xdr:spPr>
        <a:xfrm>
          <a:off x="49022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44450</xdr:rowOff>
    </xdr:from>
    <xdr:to>
      <xdr:col>19</xdr:col>
      <xdr:colOff>133350</xdr:colOff>
      <xdr:row>44</xdr:row>
      <xdr:rowOff>61685</xdr:rowOff>
    </xdr:to>
    <xdr:cxnSp macro="">
      <xdr:nvCxnSpPr>
        <xdr:cNvPr id="74" name="直線コネクタ 73"/>
        <xdr:cNvCxnSpPr/>
      </xdr:nvCxnSpPr>
      <xdr:spPr>
        <a:xfrm>
          <a:off x="3225800" y="758825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111578</xdr:rowOff>
    </xdr:from>
    <xdr:to>
      <xdr:col>19</xdr:col>
      <xdr:colOff>184150</xdr:colOff>
      <xdr:row>42</xdr:row>
      <xdr:rowOff>41728</xdr:rowOff>
    </xdr:to>
    <xdr:sp macro="" textlink="">
      <xdr:nvSpPr>
        <xdr:cNvPr id="75" name="フローチャート: 判断 74"/>
        <xdr:cNvSpPr/>
      </xdr:nvSpPr>
      <xdr:spPr>
        <a:xfrm>
          <a:off x="4064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51905</xdr:rowOff>
    </xdr:from>
    <xdr:ext cx="736600" cy="259045"/>
    <xdr:sp macro="" textlink="">
      <xdr:nvSpPr>
        <xdr:cNvPr id="76" name="テキスト ボックス 75"/>
        <xdr:cNvSpPr txBox="1"/>
      </xdr:nvSpPr>
      <xdr:spPr>
        <a:xfrm>
          <a:off x="3733800" y="6909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27215</xdr:rowOff>
    </xdr:from>
    <xdr:to>
      <xdr:col>15</xdr:col>
      <xdr:colOff>82550</xdr:colOff>
      <xdr:row>44</xdr:row>
      <xdr:rowOff>44450</xdr:rowOff>
    </xdr:to>
    <xdr:cxnSp macro="">
      <xdr:nvCxnSpPr>
        <xdr:cNvPr id="77" name="直線コネクタ 76"/>
        <xdr:cNvCxnSpPr/>
      </xdr:nvCxnSpPr>
      <xdr:spPr>
        <a:xfrm>
          <a:off x="2336800" y="757101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8" name="フローチャート: 判断 77"/>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79" name="テキスト ボックス 78"/>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27215</xdr:rowOff>
    </xdr:from>
    <xdr:to>
      <xdr:col>11</xdr:col>
      <xdr:colOff>31750</xdr:colOff>
      <xdr:row>44</xdr:row>
      <xdr:rowOff>44450</xdr:rowOff>
    </xdr:to>
    <xdr:cxnSp macro="">
      <xdr:nvCxnSpPr>
        <xdr:cNvPr id="80" name="直線コネクタ 79"/>
        <xdr:cNvCxnSpPr/>
      </xdr:nvCxnSpPr>
      <xdr:spPr>
        <a:xfrm flipV="1">
          <a:off x="1447800" y="757101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81" name="フローチャート: 判断 80"/>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82" name="テキスト ボックス 81"/>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111578</xdr:rowOff>
    </xdr:from>
    <xdr:to>
      <xdr:col>7</xdr:col>
      <xdr:colOff>31750</xdr:colOff>
      <xdr:row>42</xdr:row>
      <xdr:rowOff>41728</xdr:rowOff>
    </xdr:to>
    <xdr:sp macro="" textlink="">
      <xdr:nvSpPr>
        <xdr:cNvPr id="83" name="フローチャート: 判断 82"/>
        <xdr:cNvSpPr/>
      </xdr:nvSpPr>
      <xdr:spPr>
        <a:xfrm>
          <a:off x="1397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51905</xdr:rowOff>
    </xdr:from>
    <xdr:ext cx="762000" cy="259045"/>
    <xdr:sp macro="" textlink="">
      <xdr:nvSpPr>
        <xdr:cNvPr id="84" name="テキスト ボックス 83"/>
        <xdr:cNvSpPr txBox="1"/>
      </xdr:nvSpPr>
      <xdr:spPr>
        <a:xfrm>
          <a:off x="1066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165100</xdr:rowOff>
    </xdr:from>
    <xdr:to>
      <xdr:col>23</xdr:col>
      <xdr:colOff>184150</xdr:colOff>
      <xdr:row>44</xdr:row>
      <xdr:rowOff>95250</xdr:rowOff>
    </xdr:to>
    <xdr:sp macro="" textlink="">
      <xdr:nvSpPr>
        <xdr:cNvPr id="90" name="楕円 89"/>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60977</xdr:rowOff>
    </xdr:from>
    <xdr:ext cx="762000" cy="259045"/>
    <xdr:sp macro="" textlink="">
      <xdr:nvSpPr>
        <xdr:cNvPr id="91" name="財政力該当値テキスト"/>
        <xdr:cNvSpPr txBox="1"/>
      </xdr:nvSpPr>
      <xdr:spPr>
        <a:xfrm>
          <a:off x="5041900" y="743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10885</xdr:rowOff>
    </xdr:from>
    <xdr:to>
      <xdr:col>19</xdr:col>
      <xdr:colOff>184150</xdr:colOff>
      <xdr:row>44</xdr:row>
      <xdr:rowOff>112485</xdr:rowOff>
    </xdr:to>
    <xdr:sp macro="" textlink="">
      <xdr:nvSpPr>
        <xdr:cNvPr id="92" name="楕円 91"/>
        <xdr:cNvSpPr/>
      </xdr:nvSpPr>
      <xdr:spPr>
        <a:xfrm>
          <a:off x="4064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97262</xdr:rowOff>
    </xdr:from>
    <xdr:ext cx="736600" cy="259045"/>
    <xdr:sp macro="" textlink="">
      <xdr:nvSpPr>
        <xdr:cNvPr id="93" name="テキスト ボックス 92"/>
        <xdr:cNvSpPr txBox="1"/>
      </xdr:nvSpPr>
      <xdr:spPr>
        <a:xfrm>
          <a:off x="3733800" y="7641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165100</xdr:rowOff>
    </xdr:from>
    <xdr:to>
      <xdr:col>15</xdr:col>
      <xdr:colOff>133350</xdr:colOff>
      <xdr:row>44</xdr:row>
      <xdr:rowOff>95250</xdr:rowOff>
    </xdr:to>
    <xdr:sp macro="" textlink="">
      <xdr:nvSpPr>
        <xdr:cNvPr id="94" name="楕円 93"/>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80027</xdr:rowOff>
    </xdr:from>
    <xdr:ext cx="762000" cy="259045"/>
    <xdr:sp macro="" textlink="">
      <xdr:nvSpPr>
        <xdr:cNvPr id="95" name="テキスト ボックス 94"/>
        <xdr:cNvSpPr txBox="1"/>
      </xdr:nvSpPr>
      <xdr:spPr>
        <a:xfrm>
          <a:off x="2844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147865</xdr:rowOff>
    </xdr:from>
    <xdr:to>
      <xdr:col>11</xdr:col>
      <xdr:colOff>82550</xdr:colOff>
      <xdr:row>44</xdr:row>
      <xdr:rowOff>78015</xdr:rowOff>
    </xdr:to>
    <xdr:sp macro="" textlink="">
      <xdr:nvSpPr>
        <xdr:cNvPr id="96" name="楕円 95"/>
        <xdr:cNvSpPr/>
      </xdr:nvSpPr>
      <xdr:spPr>
        <a:xfrm>
          <a:off x="2286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62792</xdr:rowOff>
    </xdr:from>
    <xdr:ext cx="762000" cy="259045"/>
    <xdr:sp macro="" textlink="">
      <xdr:nvSpPr>
        <xdr:cNvPr id="97" name="テキスト ボックス 96"/>
        <xdr:cNvSpPr txBox="1"/>
      </xdr:nvSpPr>
      <xdr:spPr>
        <a:xfrm>
          <a:off x="1955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165100</xdr:rowOff>
    </xdr:from>
    <xdr:to>
      <xdr:col>7</xdr:col>
      <xdr:colOff>31750</xdr:colOff>
      <xdr:row>44</xdr:row>
      <xdr:rowOff>95250</xdr:rowOff>
    </xdr:to>
    <xdr:sp macro="" textlink="">
      <xdr:nvSpPr>
        <xdr:cNvPr id="98" name="楕円 97"/>
        <xdr:cNvSpPr/>
      </xdr:nvSpPr>
      <xdr:spPr>
        <a:xfrm>
          <a:off x="1397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80027</xdr:rowOff>
    </xdr:from>
    <xdr:ext cx="762000" cy="259045"/>
    <xdr:sp macro="" textlink="">
      <xdr:nvSpPr>
        <xdr:cNvPr id="99" name="テキスト ボックス 98"/>
        <xdr:cNvSpPr txBox="1"/>
      </xdr:nvSpPr>
      <xdr:spPr>
        <a:xfrm>
          <a:off x="1066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分子である経常的経費充当一般財源が人件費や維持補修費の増などにより対前年度１．２％の増となった一方で、分母である経常一般財源が、、財調交付金や地方特例交付金の減などにより対前年度３．１％の減となり、前年度から３．５ポイント増となったものである。今後も収納率向上や事務事業の見直しを図り、機動的な財政運営に努める。</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6" name="直線コネクタ 115"/>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7" name="テキスト ボックス 116"/>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8" name="直線コネクタ 117"/>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9" name="テキスト ボックス 118"/>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20" name="直線コネクタ 119"/>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1" name="テキスト ボックス 120"/>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2" name="直線コネクタ 121"/>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3" name="テキスト ボックス 122"/>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4" name="直線コネクタ 123"/>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5" name="テキスト ボックス 124"/>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6" name="直線コネクタ 125"/>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7" name="テキスト ボックス 126"/>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8" name="直線コネクタ 12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9" name="テキスト ボックス 12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114602</xdr:rowOff>
    </xdr:from>
    <xdr:to>
      <xdr:col>23</xdr:col>
      <xdr:colOff>133350</xdr:colOff>
      <xdr:row>67</xdr:row>
      <xdr:rowOff>66222</xdr:rowOff>
    </xdr:to>
    <xdr:cxnSp macro="">
      <xdr:nvCxnSpPr>
        <xdr:cNvPr id="131" name="直線コネクタ 130"/>
        <xdr:cNvCxnSpPr/>
      </xdr:nvCxnSpPr>
      <xdr:spPr>
        <a:xfrm flipV="1">
          <a:off x="4953000" y="9887252"/>
          <a:ext cx="0" cy="16661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38299</xdr:rowOff>
    </xdr:from>
    <xdr:ext cx="762000" cy="259045"/>
    <xdr:sp macro="" textlink="">
      <xdr:nvSpPr>
        <xdr:cNvPr id="132" name="財政構造の弾力性最小値テキスト"/>
        <xdr:cNvSpPr txBox="1"/>
      </xdr:nvSpPr>
      <xdr:spPr>
        <a:xfrm>
          <a:off x="5041900" y="1152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66222</xdr:rowOff>
    </xdr:from>
    <xdr:to>
      <xdr:col>24</xdr:col>
      <xdr:colOff>12700</xdr:colOff>
      <xdr:row>67</xdr:row>
      <xdr:rowOff>66222</xdr:rowOff>
    </xdr:to>
    <xdr:cxnSp macro="">
      <xdr:nvCxnSpPr>
        <xdr:cNvPr id="133" name="直線コネクタ 132"/>
        <xdr:cNvCxnSpPr/>
      </xdr:nvCxnSpPr>
      <xdr:spPr>
        <a:xfrm>
          <a:off x="4864100" y="1155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29529</xdr:rowOff>
    </xdr:from>
    <xdr:ext cx="762000" cy="259045"/>
    <xdr:sp macro="" textlink="">
      <xdr:nvSpPr>
        <xdr:cNvPr id="134" name="財政構造の弾力性最大値テキスト"/>
        <xdr:cNvSpPr txBox="1"/>
      </xdr:nvSpPr>
      <xdr:spPr>
        <a:xfrm>
          <a:off x="5041900" y="9630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114602</xdr:rowOff>
    </xdr:from>
    <xdr:to>
      <xdr:col>24</xdr:col>
      <xdr:colOff>12700</xdr:colOff>
      <xdr:row>57</xdr:row>
      <xdr:rowOff>114602</xdr:rowOff>
    </xdr:to>
    <xdr:cxnSp macro="">
      <xdr:nvCxnSpPr>
        <xdr:cNvPr id="135" name="直線コネクタ 134"/>
        <xdr:cNvCxnSpPr/>
      </xdr:nvCxnSpPr>
      <xdr:spPr>
        <a:xfrm>
          <a:off x="4864100" y="9887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116417</xdr:rowOff>
    </xdr:from>
    <xdr:to>
      <xdr:col>23</xdr:col>
      <xdr:colOff>133350</xdr:colOff>
      <xdr:row>62</xdr:row>
      <xdr:rowOff>4233</xdr:rowOff>
    </xdr:to>
    <xdr:cxnSp macro="">
      <xdr:nvCxnSpPr>
        <xdr:cNvPr id="136" name="直線コネクタ 135"/>
        <xdr:cNvCxnSpPr/>
      </xdr:nvCxnSpPr>
      <xdr:spPr>
        <a:xfrm>
          <a:off x="4114800" y="10231967"/>
          <a:ext cx="838200" cy="402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40415</xdr:rowOff>
    </xdr:from>
    <xdr:ext cx="762000" cy="259045"/>
    <xdr:sp macro="" textlink="">
      <xdr:nvSpPr>
        <xdr:cNvPr id="137" name="財政構造の弾力性平均値テキスト"/>
        <xdr:cNvSpPr txBox="1"/>
      </xdr:nvSpPr>
      <xdr:spPr>
        <a:xfrm>
          <a:off x="5041900" y="10670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68338</xdr:rowOff>
    </xdr:from>
    <xdr:to>
      <xdr:col>23</xdr:col>
      <xdr:colOff>184150</xdr:colOff>
      <xdr:row>62</xdr:row>
      <xdr:rowOff>169938</xdr:rowOff>
    </xdr:to>
    <xdr:sp macro="" textlink="">
      <xdr:nvSpPr>
        <xdr:cNvPr id="138" name="フローチャート: 判断 137"/>
        <xdr:cNvSpPr/>
      </xdr:nvSpPr>
      <xdr:spPr>
        <a:xfrm>
          <a:off x="4902200" y="1069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116417</xdr:rowOff>
    </xdr:from>
    <xdr:to>
      <xdr:col>19</xdr:col>
      <xdr:colOff>133350</xdr:colOff>
      <xdr:row>60</xdr:row>
      <xdr:rowOff>2419</xdr:rowOff>
    </xdr:to>
    <xdr:cxnSp macro="">
      <xdr:nvCxnSpPr>
        <xdr:cNvPr id="139" name="直線コネクタ 138"/>
        <xdr:cNvCxnSpPr/>
      </xdr:nvCxnSpPr>
      <xdr:spPr>
        <a:xfrm flipV="1">
          <a:off x="3225800" y="10231967"/>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66524</xdr:rowOff>
    </xdr:from>
    <xdr:to>
      <xdr:col>19</xdr:col>
      <xdr:colOff>184150</xdr:colOff>
      <xdr:row>60</xdr:row>
      <xdr:rowOff>168124</xdr:rowOff>
    </xdr:to>
    <xdr:sp macro="" textlink="">
      <xdr:nvSpPr>
        <xdr:cNvPr id="140" name="フローチャート: 判断 139"/>
        <xdr:cNvSpPr/>
      </xdr:nvSpPr>
      <xdr:spPr>
        <a:xfrm>
          <a:off x="4064000" y="10353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152901</xdr:rowOff>
    </xdr:from>
    <xdr:ext cx="736600" cy="259045"/>
    <xdr:sp macro="" textlink="">
      <xdr:nvSpPr>
        <xdr:cNvPr id="141" name="テキスト ボックス 140"/>
        <xdr:cNvSpPr txBox="1"/>
      </xdr:nvSpPr>
      <xdr:spPr>
        <a:xfrm>
          <a:off x="3733800" y="10439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2419</xdr:rowOff>
    </xdr:from>
    <xdr:to>
      <xdr:col>15</xdr:col>
      <xdr:colOff>82550</xdr:colOff>
      <xdr:row>60</xdr:row>
      <xdr:rowOff>128815</xdr:rowOff>
    </xdr:to>
    <xdr:cxnSp macro="">
      <xdr:nvCxnSpPr>
        <xdr:cNvPr id="142" name="直線コネクタ 141"/>
        <xdr:cNvCxnSpPr/>
      </xdr:nvCxnSpPr>
      <xdr:spPr>
        <a:xfrm flipV="1">
          <a:off x="2336800" y="10289419"/>
          <a:ext cx="889000" cy="12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89505</xdr:rowOff>
    </xdr:from>
    <xdr:to>
      <xdr:col>15</xdr:col>
      <xdr:colOff>133350</xdr:colOff>
      <xdr:row>61</xdr:row>
      <xdr:rowOff>19655</xdr:rowOff>
    </xdr:to>
    <xdr:sp macro="" textlink="">
      <xdr:nvSpPr>
        <xdr:cNvPr id="143" name="フローチャート: 判断 142"/>
        <xdr:cNvSpPr/>
      </xdr:nvSpPr>
      <xdr:spPr>
        <a:xfrm>
          <a:off x="3175000" y="1037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4432</xdr:rowOff>
    </xdr:from>
    <xdr:ext cx="762000" cy="259045"/>
    <xdr:sp macro="" textlink="">
      <xdr:nvSpPr>
        <xdr:cNvPr id="144" name="テキスト ボックス 143"/>
        <xdr:cNvSpPr txBox="1"/>
      </xdr:nvSpPr>
      <xdr:spPr>
        <a:xfrm>
          <a:off x="2844800" y="10462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128815</xdr:rowOff>
    </xdr:from>
    <xdr:to>
      <xdr:col>11</xdr:col>
      <xdr:colOff>31750</xdr:colOff>
      <xdr:row>60</xdr:row>
      <xdr:rowOff>140305</xdr:rowOff>
    </xdr:to>
    <xdr:cxnSp macro="">
      <xdr:nvCxnSpPr>
        <xdr:cNvPr id="145" name="直線コネクタ 144"/>
        <xdr:cNvCxnSpPr/>
      </xdr:nvCxnSpPr>
      <xdr:spPr>
        <a:xfrm flipV="1">
          <a:off x="1447800" y="1041581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32959</xdr:rowOff>
    </xdr:from>
    <xdr:to>
      <xdr:col>11</xdr:col>
      <xdr:colOff>82550</xdr:colOff>
      <xdr:row>61</xdr:row>
      <xdr:rowOff>134559</xdr:rowOff>
    </xdr:to>
    <xdr:sp macro="" textlink="">
      <xdr:nvSpPr>
        <xdr:cNvPr id="146" name="フローチャート: 判断 145"/>
        <xdr:cNvSpPr/>
      </xdr:nvSpPr>
      <xdr:spPr>
        <a:xfrm>
          <a:off x="2286000" y="1049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119336</xdr:rowOff>
    </xdr:from>
    <xdr:ext cx="762000" cy="259045"/>
    <xdr:sp macro="" textlink="">
      <xdr:nvSpPr>
        <xdr:cNvPr id="147" name="テキスト ボックス 146"/>
        <xdr:cNvSpPr txBox="1"/>
      </xdr:nvSpPr>
      <xdr:spPr>
        <a:xfrm>
          <a:off x="1955800" y="10577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89505</xdr:rowOff>
    </xdr:from>
    <xdr:to>
      <xdr:col>7</xdr:col>
      <xdr:colOff>31750</xdr:colOff>
      <xdr:row>61</xdr:row>
      <xdr:rowOff>19655</xdr:rowOff>
    </xdr:to>
    <xdr:sp macro="" textlink="">
      <xdr:nvSpPr>
        <xdr:cNvPr id="148" name="フローチャート: 判断 147"/>
        <xdr:cNvSpPr/>
      </xdr:nvSpPr>
      <xdr:spPr>
        <a:xfrm>
          <a:off x="1397000" y="1037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29832</xdr:rowOff>
    </xdr:from>
    <xdr:ext cx="762000" cy="259045"/>
    <xdr:sp macro="" textlink="">
      <xdr:nvSpPr>
        <xdr:cNvPr id="149" name="テキスト ボックス 148"/>
        <xdr:cNvSpPr txBox="1"/>
      </xdr:nvSpPr>
      <xdr:spPr>
        <a:xfrm>
          <a:off x="1066800" y="1014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0" name="テキスト ボックス 14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1" name="テキスト ボックス 15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2" name="テキスト ボックス 15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3" name="テキスト ボックス 15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4" name="テキスト ボックス 15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124883</xdr:rowOff>
    </xdr:from>
    <xdr:to>
      <xdr:col>23</xdr:col>
      <xdr:colOff>184150</xdr:colOff>
      <xdr:row>62</xdr:row>
      <xdr:rowOff>55033</xdr:rowOff>
    </xdr:to>
    <xdr:sp macro="" textlink="">
      <xdr:nvSpPr>
        <xdr:cNvPr id="155" name="楕円 154"/>
        <xdr:cNvSpPr/>
      </xdr:nvSpPr>
      <xdr:spPr>
        <a:xfrm>
          <a:off x="4902200" y="1058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141410</xdr:rowOff>
    </xdr:from>
    <xdr:ext cx="762000" cy="259045"/>
    <xdr:sp macro="" textlink="">
      <xdr:nvSpPr>
        <xdr:cNvPr id="156" name="財政構造の弾力性該当値テキスト"/>
        <xdr:cNvSpPr txBox="1"/>
      </xdr:nvSpPr>
      <xdr:spPr>
        <a:xfrm>
          <a:off x="5041900" y="1042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65617</xdr:rowOff>
    </xdr:from>
    <xdr:to>
      <xdr:col>19</xdr:col>
      <xdr:colOff>184150</xdr:colOff>
      <xdr:row>59</xdr:row>
      <xdr:rowOff>167217</xdr:rowOff>
    </xdr:to>
    <xdr:sp macro="" textlink="">
      <xdr:nvSpPr>
        <xdr:cNvPr id="157" name="楕円 156"/>
        <xdr:cNvSpPr/>
      </xdr:nvSpPr>
      <xdr:spPr>
        <a:xfrm>
          <a:off x="4064000" y="1018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5944</xdr:rowOff>
    </xdr:from>
    <xdr:ext cx="736600" cy="259045"/>
    <xdr:sp macro="" textlink="">
      <xdr:nvSpPr>
        <xdr:cNvPr id="158" name="テキスト ボックス 157"/>
        <xdr:cNvSpPr txBox="1"/>
      </xdr:nvSpPr>
      <xdr:spPr>
        <a:xfrm>
          <a:off x="3733800" y="9950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123069</xdr:rowOff>
    </xdr:from>
    <xdr:to>
      <xdr:col>15</xdr:col>
      <xdr:colOff>133350</xdr:colOff>
      <xdr:row>60</xdr:row>
      <xdr:rowOff>53219</xdr:rowOff>
    </xdr:to>
    <xdr:sp macro="" textlink="">
      <xdr:nvSpPr>
        <xdr:cNvPr id="159" name="楕円 158"/>
        <xdr:cNvSpPr/>
      </xdr:nvSpPr>
      <xdr:spPr>
        <a:xfrm>
          <a:off x="3175000" y="10238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63396</xdr:rowOff>
    </xdr:from>
    <xdr:ext cx="762000" cy="259045"/>
    <xdr:sp macro="" textlink="">
      <xdr:nvSpPr>
        <xdr:cNvPr id="160" name="テキスト ボックス 159"/>
        <xdr:cNvSpPr txBox="1"/>
      </xdr:nvSpPr>
      <xdr:spPr>
        <a:xfrm>
          <a:off x="2844800" y="10007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78015</xdr:rowOff>
    </xdr:from>
    <xdr:to>
      <xdr:col>11</xdr:col>
      <xdr:colOff>82550</xdr:colOff>
      <xdr:row>61</xdr:row>
      <xdr:rowOff>8165</xdr:rowOff>
    </xdr:to>
    <xdr:sp macro="" textlink="">
      <xdr:nvSpPr>
        <xdr:cNvPr id="161" name="楕円 160"/>
        <xdr:cNvSpPr/>
      </xdr:nvSpPr>
      <xdr:spPr>
        <a:xfrm>
          <a:off x="2286000" y="1036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18342</xdr:rowOff>
    </xdr:from>
    <xdr:ext cx="762000" cy="259045"/>
    <xdr:sp macro="" textlink="">
      <xdr:nvSpPr>
        <xdr:cNvPr id="162" name="テキスト ボックス 161"/>
        <xdr:cNvSpPr txBox="1"/>
      </xdr:nvSpPr>
      <xdr:spPr>
        <a:xfrm>
          <a:off x="1955800" y="10133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89505</xdr:rowOff>
    </xdr:from>
    <xdr:to>
      <xdr:col>7</xdr:col>
      <xdr:colOff>31750</xdr:colOff>
      <xdr:row>61</xdr:row>
      <xdr:rowOff>19655</xdr:rowOff>
    </xdr:to>
    <xdr:sp macro="" textlink="">
      <xdr:nvSpPr>
        <xdr:cNvPr id="163" name="楕円 162"/>
        <xdr:cNvSpPr/>
      </xdr:nvSpPr>
      <xdr:spPr>
        <a:xfrm>
          <a:off x="1397000" y="1037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4432</xdr:rowOff>
    </xdr:from>
    <xdr:ext cx="762000" cy="259045"/>
    <xdr:sp macro="" textlink="">
      <xdr:nvSpPr>
        <xdr:cNvPr id="164" name="テキスト ボックス 163"/>
        <xdr:cNvSpPr txBox="1"/>
      </xdr:nvSpPr>
      <xdr:spPr>
        <a:xfrm>
          <a:off x="1066800" y="10462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5" name="正方形/長方形 16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6" name="テキスト ボックス 16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7" name="テキスト ボックス 16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[133,303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8" name="正方形/長方形 16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9" name="正方形/長方形 16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0" name="正方形/長方形 16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1" name="正方形/長方形 17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2" name="正方形/長方形 17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3" name="正方形/長方形 17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4" name="正方形/長方形 17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5" name="正方形/長方形 17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6" name="正方形/長方形 17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7" name="テキスト ボックス 17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事務事業の見直し、計画的・予防的修繕の実施により、類似団体平均を下回る水準となっている。引き続き事務事業の見直しを行い、行政運営コストの減少に努める。</a:t>
          </a:r>
        </a:p>
      </xdr:txBody>
    </xdr:sp>
    <xdr:clientData/>
  </xdr:twoCellAnchor>
  <xdr:oneCellAnchor>
    <xdr:from>
      <xdr:col>3</xdr:col>
      <xdr:colOff>95250</xdr:colOff>
      <xdr:row>77</xdr:row>
      <xdr:rowOff>6350</xdr:rowOff>
    </xdr:from>
    <xdr:ext cx="349839" cy="225703"/>
    <xdr:sp macro="" textlink="">
      <xdr:nvSpPr>
        <xdr:cNvPr id="178" name="テキスト ボックス 17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9" name="直線コネクタ 17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0" name="テキスト ボックス 17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81" name="直線コネクタ 180"/>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2" name="テキスト ボックス 181"/>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3" name="直線コネクタ 182"/>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4" name="テキスト ボックス 183"/>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5" name="直線コネクタ 184"/>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6" name="テキスト ボックス 185"/>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7" name="直線コネクタ 186"/>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8" name="テキスト ボックス 187"/>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95169</xdr:rowOff>
    </xdr:from>
    <xdr:to>
      <xdr:col>23</xdr:col>
      <xdr:colOff>133350</xdr:colOff>
      <xdr:row>89</xdr:row>
      <xdr:rowOff>56144</xdr:rowOff>
    </xdr:to>
    <xdr:cxnSp macro="">
      <xdr:nvCxnSpPr>
        <xdr:cNvPr id="192" name="直線コネクタ 191"/>
        <xdr:cNvCxnSpPr/>
      </xdr:nvCxnSpPr>
      <xdr:spPr>
        <a:xfrm flipV="1">
          <a:off x="4953000" y="13982619"/>
          <a:ext cx="0" cy="13325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28221</xdr:rowOff>
    </xdr:from>
    <xdr:ext cx="762000" cy="259045"/>
    <xdr:sp macro="" textlink="">
      <xdr:nvSpPr>
        <xdr:cNvPr id="193" name="人件費・物件費等の状況最小値テキスト"/>
        <xdr:cNvSpPr txBox="1"/>
      </xdr:nvSpPr>
      <xdr:spPr>
        <a:xfrm>
          <a:off x="5041900" y="15287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56144</xdr:rowOff>
    </xdr:from>
    <xdr:to>
      <xdr:col>24</xdr:col>
      <xdr:colOff>12700</xdr:colOff>
      <xdr:row>89</xdr:row>
      <xdr:rowOff>56144</xdr:rowOff>
    </xdr:to>
    <xdr:cxnSp macro="">
      <xdr:nvCxnSpPr>
        <xdr:cNvPr id="194" name="直線コネクタ 193"/>
        <xdr:cNvCxnSpPr/>
      </xdr:nvCxnSpPr>
      <xdr:spPr>
        <a:xfrm>
          <a:off x="4864100" y="15315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10096</xdr:rowOff>
    </xdr:from>
    <xdr:ext cx="762000" cy="259045"/>
    <xdr:sp macro="" textlink="">
      <xdr:nvSpPr>
        <xdr:cNvPr id="195" name="人件費・物件費等の状況最大値テキスト"/>
        <xdr:cNvSpPr txBox="1"/>
      </xdr:nvSpPr>
      <xdr:spPr>
        <a:xfrm>
          <a:off x="5041900" y="13726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95169</xdr:rowOff>
    </xdr:from>
    <xdr:to>
      <xdr:col>24</xdr:col>
      <xdr:colOff>12700</xdr:colOff>
      <xdr:row>81</xdr:row>
      <xdr:rowOff>95169</xdr:rowOff>
    </xdr:to>
    <xdr:cxnSp macro="">
      <xdr:nvCxnSpPr>
        <xdr:cNvPr id="196" name="直線コネクタ 195"/>
        <xdr:cNvCxnSpPr/>
      </xdr:nvCxnSpPr>
      <xdr:spPr>
        <a:xfrm>
          <a:off x="4864100" y="13982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125530</xdr:rowOff>
    </xdr:from>
    <xdr:to>
      <xdr:col>23</xdr:col>
      <xdr:colOff>133350</xdr:colOff>
      <xdr:row>81</xdr:row>
      <xdr:rowOff>154370</xdr:rowOff>
    </xdr:to>
    <xdr:cxnSp macro="">
      <xdr:nvCxnSpPr>
        <xdr:cNvPr id="197" name="直線コネクタ 196"/>
        <xdr:cNvCxnSpPr/>
      </xdr:nvCxnSpPr>
      <xdr:spPr>
        <a:xfrm>
          <a:off x="4114800" y="14012980"/>
          <a:ext cx="838200" cy="28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139148</xdr:rowOff>
    </xdr:from>
    <xdr:ext cx="762000" cy="259045"/>
    <xdr:sp macro="" textlink="">
      <xdr:nvSpPr>
        <xdr:cNvPr id="198" name="人件費・物件費等の状況平均値テキスト"/>
        <xdr:cNvSpPr txBox="1"/>
      </xdr:nvSpPr>
      <xdr:spPr>
        <a:xfrm>
          <a:off x="5041900" y="140265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133265</xdr:rowOff>
    </xdr:from>
    <xdr:to>
      <xdr:col>23</xdr:col>
      <xdr:colOff>184150</xdr:colOff>
      <xdr:row>82</xdr:row>
      <xdr:rowOff>63415</xdr:rowOff>
    </xdr:to>
    <xdr:sp macro="" textlink="">
      <xdr:nvSpPr>
        <xdr:cNvPr id="199" name="フローチャート: 判断 198"/>
        <xdr:cNvSpPr/>
      </xdr:nvSpPr>
      <xdr:spPr>
        <a:xfrm>
          <a:off x="4902200" y="14020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91348</xdr:rowOff>
    </xdr:from>
    <xdr:to>
      <xdr:col>19</xdr:col>
      <xdr:colOff>133350</xdr:colOff>
      <xdr:row>81</xdr:row>
      <xdr:rowOff>125530</xdr:rowOff>
    </xdr:to>
    <xdr:cxnSp macro="">
      <xdr:nvCxnSpPr>
        <xdr:cNvPr id="200" name="直線コネクタ 199"/>
        <xdr:cNvCxnSpPr/>
      </xdr:nvCxnSpPr>
      <xdr:spPr>
        <a:xfrm>
          <a:off x="3225800" y="13978798"/>
          <a:ext cx="889000" cy="34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106398</xdr:rowOff>
    </xdr:from>
    <xdr:to>
      <xdr:col>19</xdr:col>
      <xdr:colOff>184150</xdr:colOff>
      <xdr:row>82</xdr:row>
      <xdr:rowOff>36548</xdr:rowOff>
    </xdr:to>
    <xdr:sp macro="" textlink="">
      <xdr:nvSpPr>
        <xdr:cNvPr id="201" name="フローチャート: 判断 200"/>
        <xdr:cNvSpPr/>
      </xdr:nvSpPr>
      <xdr:spPr>
        <a:xfrm>
          <a:off x="4064000" y="1399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21325</xdr:rowOff>
    </xdr:from>
    <xdr:ext cx="736600" cy="259045"/>
    <xdr:sp macro="" textlink="">
      <xdr:nvSpPr>
        <xdr:cNvPr id="202" name="テキスト ボックス 201"/>
        <xdr:cNvSpPr txBox="1"/>
      </xdr:nvSpPr>
      <xdr:spPr>
        <a:xfrm>
          <a:off x="3733800" y="14080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78293</xdr:rowOff>
    </xdr:from>
    <xdr:to>
      <xdr:col>15</xdr:col>
      <xdr:colOff>82550</xdr:colOff>
      <xdr:row>81</xdr:row>
      <xdr:rowOff>91348</xdr:rowOff>
    </xdr:to>
    <xdr:cxnSp macro="">
      <xdr:nvCxnSpPr>
        <xdr:cNvPr id="203" name="直線コネクタ 202"/>
        <xdr:cNvCxnSpPr/>
      </xdr:nvCxnSpPr>
      <xdr:spPr>
        <a:xfrm>
          <a:off x="2336800" y="13965743"/>
          <a:ext cx="889000" cy="13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69489</xdr:rowOff>
    </xdr:from>
    <xdr:to>
      <xdr:col>15</xdr:col>
      <xdr:colOff>133350</xdr:colOff>
      <xdr:row>81</xdr:row>
      <xdr:rowOff>171089</xdr:rowOff>
    </xdr:to>
    <xdr:sp macro="" textlink="">
      <xdr:nvSpPr>
        <xdr:cNvPr id="204" name="フローチャート: 判断 203"/>
        <xdr:cNvSpPr/>
      </xdr:nvSpPr>
      <xdr:spPr>
        <a:xfrm>
          <a:off x="3175000" y="13956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155866</xdr:rowOff>
    </xdr:from>
    <xdr:ext cx="762000" cy="259045"/>
    <xdr:sp macro="" textlink="">
      <xdr:nvSpPr>
        <xdr:cNvPr id="205" name="テキスト ボックス 204"/>
        <xdr:cNvSpPr txBox="1"/>
      </xdr:nvSpPr>
      <xdr:spPr>
        <a:xfrm>
          <a:off x="2844800" y="14043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72868</xdr:rowOff>
    </xdr:from>
    <xdr:to>
      <xdr:col>11</xdr:col>
      <xdr:colOff>31750</xdr:colOff>
      <xdr:row>81</xdr:row>
      <xdr:rowOff>78293</xdr:rowOff>
    </xdr:to>
    <xdr:cxnSp macro="">
      <xdr:nvCxnSpPr>
        <xdr:cNvPr id="206" name="直線コネクタ 205"/>
        <xdr:cNvCxnSpPr/>
      </xdr:nvCxnSpPr>
      <xdr:spPr>
        <a:xfrm>
          <a:off x="1447800" y="13960318"/>
          <a:ext cx="889000" cy="5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65864</xdr:rowOff>
    </xdr:from>
    <xdr:to>
      <xdr:col>11</xdr:col>
      <xdr:colOff>82550</xdr:colOff>
      <xdr:row>81</xdr:row>
      <xdr:rowOff>167464</xdr:rowOff>
    </xdr:to>
    <xdr:sp macro="" textlink="">
      <xdr:nvSpPr>
        <xdr:cNvPr id="207" name="フローチャート: 判断 206"/>
        <xdr:cNvSpPr/>
      </xdr:nvSpPr>
      <xdr:spPr>
        <a:xfrm>
          <a:off x="2286000" y="1395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152241</xdr:rowOff>
    </xdr:from>
    <xdr:ext cx="762000" cy="259045"/>
    <xdr:sp macro="" textlink="">
      <xdr:nvSpPr>
        <xdr:cNvPr id="208" name="テキスト ボックス 207"/>
        <xdr:cNvSpPr txBox="1"/>
      </xdr:nvSpPr>
      <xdr:spPr>
        <a:xfrm>
          <a:off x="1955800" y="1403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73292</xdr:rowOff>
    </xdr:from>
    <xdr:to>
      <xdr:col>7</xdr:col>
      <xdr:colOff>31750</xdr:colOff>
      <xdr:row>82</xdr:row>
      <xdr:rowOff>3442</xdr:rowOff>
    </xdr:to>
    <xdr:sp macro="" textlink="">
      <xdr:nvSpPr>
        <xdr:cNvPr id="209" name="フローチャート: 判断 208"/>
        <xdr:cNvSpPr/>
      </xdr:nvSpPr>
      <xdr:spPr>
        <a:xfrm>
          <a:off x="1397000" y="1396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159669</xdr:rowOff>
    </xdr:from>
    <xdr:ext cx="762000" cy="259045"/>
    <xdr:sp macro="" textlink="">
      <xdr:nvSpPr>
        <xdr:cNvPr id="210" name="テキスト ボックス 209"/>
        <xdr:cNvSpPr txBox="1"/>
      </xdr:nvSpPr>
      <xdr:spPr>
        <a:xfrm>
          <a:off x="1066800" y="14047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103570</xdr:rowOff>
    </xdr:from>
    <xdr:to>
      <xdr:col>23</xdr:col>
      <xdr:colOff>184150</xdr:colOff>
      <xdr:row>82</xdr:row>
      <xdr:rowOff>33720</xdr:rowOff>
    </xdr:to>
    <xdr:sp macro="" textlink="">
      <xdr:nvSpPr>
        <xdr:cNvPr id="216" name="楕円 215"/>
        <xdr:cNvSpPr/>
      </xdr:nvSpPr>
      <xdr:spPr>
        <a:xfrm>
          <a:off x="4902200" y="1399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24847</xdr:rowOff>
    </xdr:from>
    <xdr:ext cx="762000" cy="259045"/>
    <xdr:sp macro="" textlink="">
      <xdr:nvSpPr>
        <xdr:cNvPr id="217" name="人件費・物件費等の状況該当値テキスト"/>
        <xdr:cNvSpPr txBox="1"/>
      </xdr:nvSpPr>
      <xdr:spPr>
        <a:xfrm>
          <a:off x="5041900" y="1391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74730</xdr:rowOff>
    </xdr:from>
    <xdr:to>
      <xdr:col>19</xdr:col>
      <xdr:colOff>184150</xdr:colOff>
      <xdr:row>82</xdr:row>
      <xdr:rowOff>4880</xdr:rowOff>
    </xdr:to>
    <xdr:sp macro="" textlink="">
      <xdr:nvSpPr>
        <xdr:cNvPr id="218" name="楕円 217"/>
        <xdr:cNvSpPr/>
      </xdr:nvSpPr>
      <xdr:spPr>
        <a:xfrm>
          <a:off x="4064000" y="1396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15057</xdr:rowOff>
    </xdr:from>
    <xdr:ext cx="736600" cy="259045"/>
    <xdr:sp macro="" textlink="">
      <xdr:nvSpPr>
        <xdr:cNvPr id="219" name="テキスト ボックス 218"/>
        <xdr:cNvSpPr txBox="1"/>
      </xdr:nvSpPr>
      <xdr:spPr>
        <a:xfrm>
          <a:off x="3733800" y="1373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40548</xdr:rowOff>
    </xdr:from>
    <xdr:to>
      <xdr:col>15</xdr:col>
      <xdr:colOff>133350</xdr:colOff>
      <xdr:row>81</xdr:row>
      <xdr:rowOff>142148</xdr:rowOff>
    </xdr:to>
    <xdr:sp macro="" textlink="">
      <xdr:nvSpPr>
        <xdr:cNvPr id="220" name="楕円 219"/>
        <xdr:cNvSpPr/>
      </xdr:nvSpPr>
      <xdr:spPr>
        <a:xfrm>
          <a:off x="3175000" y="1392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152325</xdr:rowOff>
    </xdr:from>
    <xdr:ext cx="762000" cy="259045"/>
    <xdr:sp macro="" textlink="">
      <xdr:nvSpPr>
        <xdr:cNvPr id="221" name="テキスト ボックス 220"/>
        <xdr:cNvSpPr txBox="1"/>
      </xdr:nvSpPr>
      <xdr:spPr>
        <a:xfrm>
          <a:off x="2844800" y="13696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27493</xdr:rowOff>
    </xdr:from>
    <xdr:to>
      <xdr:col>11</xdr:col>
      <xdr:colOff>82550</xdr:colOff>
      <xdr:row>81</xdr:row>
      <xdr:rowOff>129093</xdr:rowOff>
    </xdr:to>
    <xdr:sp macro="" textlink="">
      <xdr:nvSpPr>
        <xdr:cNvPr id="222" name="楕円 221"/>
        <xdr:cNvSpPr/>
      </xdr:nvSpPr>
      <xdr:spPr>
        <a:xfrm>
          <a:off x="2286000" y="1391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139270</xdr:rowOff>
    </xdr:from>
    <xdr:ext cx="762000" cy="259045"/>
    <xdr:sp macro="" textlink="">
      <xdr:nvSpPr>
        <xdr:cNvPr id="223" name="テキスト ボックス 222"/>
        <xdr:cNvSpPr txBox="1"/>
      </xdr:nvSpPr>
      <xdr:spPr>
        <a:xfrm>
          <a:off x="1955800" y="13683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22068</xdr:rowOff>
    </xdr:from>
    <xdr:to>
      <xdr:col>7</xdr:col>
      <xdr:colOff>31750</xdr:colOff>
      <xdr:row>81</xdr:row>
      <xdr:rowOff>123668</xdr:rowOff>
    </xdr:to>
    <xdr:sp macro="" textlink="">
      <xdr:nvSpPr>
        <xdr:cNvPr id="224" name="楕円 223"/>
        <xdr:cNvSpPr/>
      </xdr:nvSpPr>
      <xdr:spPr>
        <a:xfrm>
          <a:off x="1397000" y="13909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133845</xdr:rowOff>
    </xdr:from>
    <xdr:ext cx="762000" cy="259045"/>
    <xdr:sp macro="" textlink="">
      <xdr:nvSpPr>
        <xdr:cNvPr id="225" name="テキスト ボックス 224"/>
        <xdr:cNvSpPr txBox="1"/>
      </xdr:nvSpPr>
      <xdr:spPr>
        <a:xfrm>
          <a:off x="1066800" y="13678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引き続き、特別区人事委員会の勧告を尊重し、公民格差の差額調整を行うなど、給与水準の適正化に努める。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95250</xdr:rowOff>
    </xdr:from>
    <xdr:to>
      <xdr:col>81</xdr:col>
      <xdr:colOff>44450</xdr:colOff>
      <xdr:row>88</xdr:row>
      <xdr:rowOff>137886</xdr:rowOff>
    </xdr:to>
    <xdr:cxnSp macro="">
      <xdr:nvCxnSpPr>
        <xdr:cNvPr id="256" name="直線コネクタ 255"/>
        <xdr:cNvCxnSpPr/>
      </xdr:nvCxnSpPr>
      <xdr:spPr>
        <a:xfrm flipV="1">
          <a:off x="17018000" y="13639800"/>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7"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8" name="直線コネクタ 257"/>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10177</xdr:rowOff>
    </xdr:from>
    <xdr:ext cx="762000" cy="259045"/>
    <xdr:sp macro="" textlink="">
      <xdr:nvSpPr>
        <xdr:cNvPr id="259" name="給与水準   （国との比較）最大値テキスト"/>
        <xdr:cNvSpPr txBox="1"/>
      </xdr:nvSpPr>
      <xdr:spPr>
        <a:xfrm>
          <a:off x="171069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95250</xdr:rowOff>
    </xdr:from>
    <xdr:to>
      <xdr:col>81</xdr:col>
      <xdr:colOff>133350</xdr:colOff>
      <xdr:row>79</xdr:row>
      <xdr:rowOff>95250</xdr:rowOff>
    </xdr:to>
    <xdr:cxnSp macro="">
      <xdr:nvCxnSpPr>
        <xdr:cNvPr id="260" name="直線コネクタ 259"/>
        <xdr:cNvCxnSpPr/>
      </xdr:nvCxnSpPr>
      <xdr:spPr>
        <a:xfrm>
          <a:off x="16929100" y="1363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132443</xdr:rowOff>
    </xdr:from>
    <xdr:to>
      <xdr:col>81</xdr:col>
      <xdr:colOff>44450</xdr:colOff>
      <xdr:row>82</xdr:row>
      <xdr:rowOff>166914</xdr:rowOff>
    </xdr:to>
    <xdr:cxnSp macro="">
      <xdr:nvCxnSpPr>
        <xdr:cNvPr id="261" name="直線コネクタ 260"/>
        <xdr:cNvCxnSpPr/>
      </xdr:nvCxnSpPr>
      <xdr:spPr>
        <a:xfrm flipV="1">
          <a:off x="16179800" y="14191343"/>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89098</xdr:rowOff>
    </xdr:from>
    <xdr:ext cx="762000" cy="259045"/>
    <xdr:sp macro="" textlink="">
      <xdr:nvSpPr>
        <xdr:cNvPr id="262" name="給与水準   （国との比較）平均値テキスト"/>
        <xdr:cNvSpPr txBox="1"/>
      </xdr:nvSpPr>
      <xdr:spPr>
        <a:xfrm>
          <a:off x="17106900" y="14319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117021</xdr:rowOff>
    </xdr:from>
    <xdr:to>
      <xdr:col>81</xdr:col>
      <xdr:colOff>95250</xdr:colOff>
      <xdr:row>84</xdr:row>
      <xdr:rowOff>47171</xdr:rowOff>
    </xdr:to>
    <xdr:sp macro="" textlink="">
      <xdr:nvSpPr>
        <xdr:cNvPr id="263" name="フローチャート: 判断 262"/>
        <xdr:cNvSpPr/>
      </xdr:nvSpPr>
      <xdr:spPr>
        <a:xfrm>
          <a:off x="169672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166914</xdr:rowOff>
    </xdr:from>
    <xdr:to>
      <xdr:col>77</xdr:col>
      <xdr:colOff>44450</xdr:colOff>
      <xdr:row>84</xdr:row>
      <xdr:rowOff>99786</xdr:rowOff>
    </xdr:to>
    <xdr:cxnSp macro="">
      <xdr:nvCxnSpPr>
        <xdr:cNvPr id="264" name="直線コネクタ 263"/>
        <xdr:cNvCxnSpPr/>
      </xdr:nvCxnSpPr>
      <xdr:spPr>
        <a:xfrm flipV="1">
          <a:off x="15290800" y="14225814"/>
          <a:ext cx="889000" cy="275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14514</xdr:rowOff>
    </xdr:from>
    <xdr:to>
      <xdr:col>77</xdr:col>
      <xdr:colOff>95250</xdr:colOff>
      <xdr:row>84</xdr:row>
      <xdr:rowOff>116114</xdr:rowOff>
    </xdr:to>
    <xdr:sp macro="" textlink="">
      <xdr:nvSpPr>
        <xdr:cNvPr id="265" name="フローチャート: 判断 264"/>
        <xdr:cNvSpPr/>
      </xdr:nvSpPr>
      <xdr:spPr>
        <a:xfrm>
          <a:off x="161290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100891</xdr:rowOff>
    </xdr:from>
    <xdr:ext cx="736600" cy="259045"/>
    <xdr:sp macro="" textlink="">
      <xdr:nvSpPr>
        <xdr:cNvPr id="266" name="テキスト ボックス 265"/>
        <xdr:cNvSpPr txBox="1"/>
      </xdr:nvSpPr>
      <xdr:spPr>
        <a:xfrm>
          <a:off x="15798800" y="14502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99786</xdr:rowOff>
    </xdr:from>
    <xdr:to>
      <xdr:col>72</xdr:col>
      <xdr:colOff>203200</xdr:colOff>
      <xdr:row>84</xdr:row>
      <xdr:rowOff>99786</xdr:rowOff>
    </xdr:to>
    <xdr:cxnSp macro="">
      <xdr:nvCxnSpPr>
        <xdr:cNvPr id="267" name="直線コネクタ 266"/>
        <xdr:cNvCxnSpPr/>
      </xdr:nvCxnSpPr>
      <xdr:spPr>
        <a:xfrm>
          <a:off x="14401800" y="145015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68" name="フローチャート: 判断 267"/>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170741</xdr:rowOff>
    </xdr:from>
    <xdr:ext cx="762000" cy="259045"/>
    <xdr:sp macro="" textlink="">
      <xdr:nvSpPr>
        <xdr:cNvPr id="269" name="テキスト ボックス 268"/>
        <xdr:cNvSpPr txBox="1"/>
      </xdr:nvSpPr>
      <xdr:spPr>
        <a:xfrm>
          <a:off x="14909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30843</xdr:rowOff>
    </xdr:from>
    <xdr:to>
      <xdr:col>68</xdr:col>
      <xdr:colOff>152400</xdr:colOff>
      <xdr:row>84</xdr:row>
      <xdr:rowOff>99786</xdr:rowOff>
    </xdr:to>
    <xdr:cxnSp macro="">
      <xdr:nvCxnSpPr>
        <xdr:cNvPr id="270" name="直線コネクタ 269"/>
        <xdr:cNvCxnSpPr/>
      </xdr:nvCxnSpPr>
      <xdr:spPr>
        <a:xfrm>
          <a:off x="13512800" y="14432643"/>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16329</xdr:rowOff>
    </xdr:from>
    <xdr:to>
      <xdr:col>68</xdr:col>
      <xdr:colOff>203200</xdr:colOff>
      <xdr:row>86</xdr:row>
      <xdr:rowOff>117929</xdr:rowOff>
    </xdr:to>
    <xdr:sp macro="" textlink="">
      <xdr:nvSpPr>
        <xdr:cNvPr id="271" name="フローチャート: 判断 270"/>
        <xdr:cNvSpPr/>
      </xdr:nvSpPr>
      <xdr:spPr>
        <a:xfrm>
          <a:off x="14351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102706</xdr:rowOff>
    </xdr:from>
    <xdr:ext cx="762000" cy="259045"/>
    <xdr:sp macro="" textlink="">
      <xdr:nvSpPr>
        <xdr:cNvPr id="272" name="テキスト ボックス 271"/>
        <xdr:cNvSpPr txBox="1"/>
      </xdr:nvSpPr>
      <xdr:spPr>
        <a:xfrm>
          <a:off x="14020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73" name="フローチャート: 判断 272"/>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101798</xdr:rowOff>
    </xdr:from>
    <xdr:ext cx="762000" cy="259045"/>
    <xdr:sp macro="" textlink="">
      <xdr:nvSpPr>
        <xdr:cNvPr id="274" name="テキスト ボックス 273"/>
        <xdr:cNvSpPr txBox="1"/>
      </xdr:nvSpPr>
      <xdr:spPr>
        <a:xfrm>
          <a:off x="13131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81643</xdr:rowOff>
    </xdr:from>
    <xdr:to>
      <xdr:col>81</xdr:col>
      <xdr:colOff>95250</xdr:colOff>
      <xdr:row>83</xdr:row>
      <xdr:rowOff>11793</xdr:rowOff>
    </xdr:to>
    <xdr:sp macro="" textlink="">
      <xdr:nvSpPr>
        <xdr:cNvPr id="280" name="楕円 279"/>
        <xdr:cNvSpPr/>
      </xdr:nvSpPr>
      <xdr:spPr>
        <a:xfrm>
          <a:off x="16967200" y="1414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98170</xdr:rowOff>
    </xdr:from>
    <xdr:ext cx="762000" cy="259045"/>
    <xdr:sp macro="" textlink="">
      <xdr:nvSpPr>
        <xdr:cNvPr id="281" name="給与水準   （国との比較）該当値テキスト"/>
        <xdr:cNvSpPr txBox="1"/>
      </xdr:nvSpPr>
      <xdr:spPr>
        <a:xfrm>
          <a:off x="17106900" y="13985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116114</xdr:rowOff>
    </xdr:from>
    <xdr:to>
      <xdr:col>77</xdr:col>
      <xdr:colOff>95250</xdr:colOff>
      <xdr:row>83</xdr:row>
      <xdr:rowOff>46264</xdr:rowOff>
    </xdr:to>
    <xdr:sp macro="" textlink="">
      <xdr:nvSpPr>
        <xdr:cNvPr id="282" name="楕円 281"/>
        <xdr:cNvSpPr/>
      </xdr:nvSpPr>
      <xdr:spPr>
        <a:xfrm>
          <a:off x="16129000" y="1417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56441</xdr:rowOff>
    </xdr:from>
    <xdr:ext cx="736600" cy="259045"/>
    <xdr:sp macro="" textlink="">
      <xdr:nvSpPr>
        <xdr:cNvPr id="283" name="テキスト ボックス 282"/>
        <xdr:cNvSpPr txBox="1"/>
      </xdr:nvSpPr>
      <xdr:spPr>
        <a:xfrm>
          <a:off x="15798800" y="13943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48986</xdr:rowOff>
    </xdr:from>
    <xdr:to>
      <xdr:col>73</xdr:col>
      <xdr:colOff>44450</xdr:colOff>
      <xdr:row>84</xdr:row>
      <xdr:rowOff>150586</xdr:rowOff>
    </xdr:to>
    <xdr:sp macro="" textlink="">
      <xdr:nvSpPr>
        <xdr:cNvPr id="284" name="楕円 283"/>
        <xdr:cNvSpPr/>
      </xdr:nvSpPr>
      <xdr:spPr>
        <a:xfrm>
          <a:off x="15240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160763</xdr:rowOff>
    </xdr:from>
    <xdr:ext cx="762000" cy="259045"/>
    <xdr:sp macro="" textlink="">
      <xdr:nvSpPr>
        <xdr:cNvPr id="285" name="テキスト ボックス 284"/>
        <xdr:cNvSpPr txBox="1"/>
      </xdr:nvSpPr>
      <xdr:spPr>
        <a:xfrm>
          <a:off x="14909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48986</xdr:rowOff>
    </xdr:from>
    <xdr:to>
      <xdr:col>68</xdr:col>
      <xdr:colOff>203200</xdr:colOff>
      <xdr:row>84</xdr:row>
      <xdr:rowOff>150586</xdr:rowOff>
    </xdr:to>
    <xdr:sp macro="" textlink="">
      <xdr:nvSpPr>
        <xdr:cNvPr id="286" name="楕円 285"/>
        <xdr:cNvSpPr/>
      </xdr:nvSpPr>
      <xdr:spPr>
        <a:xfrm>
          <a:off x="14351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160763</xdr:rowOff>
    </xdr:from>
    <xdr:ext cx="762000" cy="259045"/>
    <xdr:sp macro="" textlink="">
      <xdr:nvSpPr>
        <xdr:cNvPr id="287" name="テキスト ボックス 286"/>
        <xdr:cNvSpPr txBox="1"/>
      </xdr:nvSpPr>
      <xdr:spPr>
        <a:xfrm>
          <a:off x="14020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151493</xdr:rowOff>
    </xdr:from>
    <xdr:to>
      <xdr:col>64</xdr:col>
      <xdr:colOff>152400</xdr:colOff>
      <xdr:row>84</xdr:row>
      <xdr:rowOff>81643</xdr:rowOff>
    </xdr:to>
    <xdr:sp macro="" textlink="">
      <xdr:nvSpPr>
        <xdr:cNvPr id="288" name="楕円 287"/>
        <xdr:cNvSpPr/>
      </xdr:nvSpPr>
      <xdr:spPr>
        <a:xfrm>
          <a:off x="13462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91820</xdr:rowOff>
    </xdr:from>
    <xdr:ext cx="762000" cy="259045"/>
    <xdr:sp macro="" textlink="">
      <xdr:nvSpPr>
        <xdr:cNvPr id="289" name="テキスト ボックス 288"/>
        <xdr:cNvSpPr txBox="1"/>
      </xdr:nvSpPr>
      <xdr:spPr>
        <a:xfrm>
          <a:off x="13131800" y="1415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事務の委託化や内部事務の効率化による職員数の削減を行ってきたことから、類似団体平均を下回る水準となっている。今後も民間活用など、あらゆる方法を通じて、効率的で質の高い区民サービスを提供していく。</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32536</xdr:rowOff>
    </xdr:from>
    <xdr:to>
      <xdr:col>81</xdr:col>
      <xdr:colOff>44450</xdr:colOff>
      <xdr:row>67</xdr:row>
      <xdr:rowOff>21409</xdr:rowOff>
    </xdr:to>
    <xdr:cxnSp macro="">
      <xdr:nvCxnSpPr>
        <xdr:cNvPr id="321" name="直線コネクタ 320"/>
        <xdr:cNvCxnSpPr/>
      </xdr:nvCxnSpPr>
      <xdr:spPr>
        <a:xfrm flipV="1">
          <a:off x="17018000" y="10148086"/>
          <a:ext cx="0" cy="13604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164936</xdr:rowOff>
    </xdr:from>
    <xdr:ext cx="762000" cy="259045"/>
    <xdr:sp macro="" textlink="">
      <xdr:nvSpPr>
        <xdr:cNvPr id="322" name="定員管理の状況最小値テキスト"/>
        <xdr:cNvSpPr txBox="1"/>
      </xdr:nvSpPr>
      <xdr:spPr>
        <a:xfrm>
          <a:off x="17106900" y="11480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21409</xdr:rowOff>
    </xdr:from>
    <xdr:to>
      <xdr:col>81</xdr:col>
      <xdr:colOff>133350</xdr:colOff>
      <xdr:row>67</xdr:row>
      <xdr:rowOff>21409</xdr:rowOff>
    </xdr:to>
    <xdr:cxnSp macro="">
      <xdr:nvCxnSpPr>
        <xdr:cNvPr id="323" name="直線コネクタ 322"/>
        <xdr:cNvCxnSpPr/>
      </xdr:nvCxnSpPr>
      <xdr:spPr>
        <a:xfrm>
          <a:off x="16929100" y="11508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118913</xdr:rowOff>
    </xdr:from>
    <xdr:ext cx="762000" cy="259045"/>
    <xdr:sp macro="" textlink="">
      <xdr:nvSpPr>
        <xdr:cNvPr id="324" name="定員管理の状況最大値テキスト"/>
        <xdr:cNvSpPr txBox="1"/>
      </xdr:nvSpPr>
      <xdr:spPr>
        <a:xfrm>
          <a:off x="17106900" y="9891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32536</xdr:rowOff>
    </xdr:from>
    <xdr:to>
      <xdr:col>81</xdr:col>
      <xdr:colOff>133350</xdr:colOff>
      <xdr:row>59</xdr:row>
      <xdr:rowOff>32536</xdr:rowOff>
    </xdr:to>
    <xdr:cxnSp macro="">
      <xdr:nvCxnSpPr>
        <xdr:cNvPr id="325" name="直線コネクタ 324"/>
        <xdr:cNvCxnSpPr/>
      </xdr:nvCxnSpPr>
      <xdr:spPr>
        <a:xfrm>
          <a:off x="16929100" y="10148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15059</xdr:rowOff>
    </xdr:from>
    <xdr:to>
      <xdr:col>81</xdr:col>
      <xdr:colOff>44450</xdr:colOff>
      <xdr:row>60</xdr:row>
      <xdr:rowOff>16208</xdr:rowOff>
    </xdr:to>
    <xdr:cxnSp macro="">
      <xdr:nvCxnSpPr>
        <xdr:cNvPr id="326" name="直線コネクタ 325"/>
        <xdr:cNvCxnSpPr/>
      </xdr:nvCxnSpPr>
      <xdr:spPr>
        <a:xfrm>
          <a:off x="16179800" y="10302059"/>
          <a:ext cx="8382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114680</xdr:rowOff>
    </xdr:from>
    <xdr:ext cx="762000" cy="259045"/>
    <xdr:sp macro="" textlink="">
      <xdr:nvSpPr>
        <xdr:cNvPr id="327" name="定員管理の状況平均値テキスト"/>
        <xdr:cNvSpPr txBox="1"/>
      </xdr:nvSpPr>
      <xdr:spPr>
        <a:xfrm>
          <a:off x="17106900" y="102302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142603</xdr:rowOff>
    </xdr:from>
    <xdr:to>
      <xdr:col>81</xdr:col>
      <xdr:colOff>95250</xdr:colOff>
      <xdr:row>60</xdr:row>
      <xdr:rowOff>72753</xdr:rowOff>
    </xdr:to>
    <xdr:sp macro="" textlink="">
      <xdr:nvSpPr>
        <xdr:cNvPr id="328" name="フローチャート: 判断 327"/>
        <xdr:cNvSpPr/>
      </xdr:nvSpPr>
      <xdr:spPr>
        <a:xfrm>
          <a:off x="16967200" y="10258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11612</xdr:rowOff>
    </xdr:from>
    <xdr:to>
      <xdr:col>77</xdr:col>
      <xdr:colOff>44450</xdr:colOff>
      <xdr:row>60</xdr:row>
      <xdr:rowOff>15059</xdr:rowOff>
    </xdr:to>
    <xdr:cxnSp macro="">
      <xdr:nvCxnSpPr>
        <xdr:cNvPr id="329" name="直線コネクタ 328"/>
        <xdr:cNvCxnSpPr/>
      </xdr:nvCxnSpPr>
      <xdr:spPr>
        <a:xfrm>
          <a:off x="15290800" y="10298612"/>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146050</xdr:rowOff>
    </xdr:from>
    <xdr:to>
      <xdr:col>77</xdr:col>
      <xdr:colOff>95250</xdr:colOff>
      <xdr:row>60</xdr:row>
      <xdr:rowOff>76200</xdr:rowOff>
    </xdr:to>
    <xdr:sp macro="" textlink="">
      <xdr:nvSpPr>
        <xdr:cNvPr id="330" name="フローチャート: 判断 329"/>
        <xdr:cNvSpPr/>
      </xdr:nvSpPr>
      <xdr:spPr>
        <a:xfrm>
          <a:off x="16129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60977</xdr:rowOff>
    </xdr:from>
    <xdr:ext cx="736600" cy="259045"/>
    <xdr:sp macro="" textlink="">
      <xdr:nvSpPr>
        <xdr:cNvPr id="331" name="テキスト ボックス 330"/>
        <xdr:cNvSpPr txBox="1"/>
      </xdr:nvSpPr>
      <xdr:spPr>
        <a:xfrm>
          <a:off x="15798800" y="10347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11612</xdr:rowOff>
    </xdr:from>
    <xdr:to>
      <xdr:col>72</xdr:col>
      <xdr:colOff>203200</xdr:colOff>
      <xdr:row>60</xdr:row>
      <xdr:rowOff>16208</xdr:rowOff>
    </xdr:to>
    <xdr:cxnSp macro="">
      <xdr:nvCxnSpPr>
        <xdr:cNvPr id="332" name="直線コネクタ 331"/>
        <xdr:cNvCxnSpPr/>
      </xdr:nvCxnSpPr>
      <xdr:spPr>
        <a:xfrm flipV="1">
          <a:off x="14401800" y="10298612"/>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138006</xdr:rowOff>
    </xdr:from>
    <xdr:to>
      <xdr:col>73</xdr:col>
      <xdr:colOff>44450</xdr:colOff>
      <xdr:row>60</xdr:row>
      <xdr:rowOff>68156</xdr:rowOff>
    </xdr:to>
    <xdr:sp macro="" textlink="">
      <xdr:nvSpPr>
        <xdr:cNvPr id="333" name="フローチャート: 判断 332"/>
        <xdr:cNvSpPr/>
      </xdr:nvSpPr>
      <xdr:spPr>
        <a:xfrm>
          <a:off x="15240000" y="102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52933</xdr:rowOff>
    </xdr:from>
    <xdr:ext cx="762000" cy="259045"/>
    <xdr:sp macro="" textlink="">
      <xdr:nvSpPr>
        <xdr:cNvPr id="334" name="テキスト ボックス 333"/>
        <xdr:cNvSpPr txBox="1"/>
      </xdr:nvSpPr>
      <xdr:spPr>
        <a:xfrm>
          <a:off x="14909800" y="103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16208</xdr:rowOff>
    </xdr:from>
    <xdr:to>
      <xdr:col>68</xdr:col>
      <xdr:colOff>152400</xdr:colOff>
      <xdr:row>60</xdr:row>
      <xdr:rowOff>18506</xdr:rowOff>
    </xdr:to>
    <xdr:cxnSp macro="">
      <xdr:nvCxnSpPr>
        <xdr:cNvPr id="335" name="直線コネクタ 334"/>
        <xdr:cNvCxnSpPr/>
      </xdr:nvCxnSpPr>
      <xdr:spPr>
        <a:xfrm flipV="1">
          <a:off x="13512800" y="10303208"/>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136858</xdr:rowOff>
    </xdr:from>
    <xdr:to>
      <xdr:col>68</xdr:col>
      <xdr:colOff>203200</xdr:colOff>
      <xdr:row>60</xdr:row>
      <xdr:rowOff>67008</xdr:rowOff>
    </xdr:to>
    <xdr:sp macro="" textlink="">
      <xdr:nvSpPr>
        <xdr:cNvPr id="336" name="フローチャート: 判断 335"/>
        <xdr:cNvSpPr/>
      </xdr:nvSpPr>
      <xdr:spPr>
        <a:xfrm>
          <a:off x="14351000" y="1025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77185</xdr:rowOff>
    </xdr:from>
    <xdr:ext cx="762000" cy="259045"/>
    <xdr:sp macro="" textlink="">
      <xdr:nvSpPr>
        <xdr:cNvPr id="337" name="テキスト ボックス 336"/>
        <xdr:cNvSpPr txBox="1"/>
      </xdr:nvSpPr>
      <xdr:spPr>
        <a:xfrm>
          <a:off x="14020800" y="1002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143752</xdr:rowOff>
    </xdr:from>
    <xdr:to>
      <xdr:col>64</xdr:col>
      <xdr:colOff>152400</xdr:colOff>
      <xdr:row>60</xdr:row>
      <xdr:rowOff>73902</xdr:rowOff>
    </xdr:to>
    <xdr:sp macro="" textlink="">
      <xdr:nvSpPr>
        <xdr:cNvPr id="338" name="フローチャート: 判断 337"/>
        <xdr:cNvSpPr/>
      </xdr:nvSpPr>
      <xdr:spPr>
        <a:xfrm>
          <a:off x="13462000" y="1025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58679</xdr:rowOff>
    </xdr:from>
    <xdr:ext cx="762000" cy="259045"/>
    <xdr:sp macro="" textlink="">
      <xdr:nvSpPr>
        <xdr:cNvPr id="339" name="テキスト ボックス 338"/>
        <xdr:cNvSpPr txBox="1"/>
      </xdr:nvSpPr>
      <xdr:spPr>
        <a:xfrm>
          <a:off x="13131800" y="10345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136858</xdr:rowOff>
    </xdr:from>
    <xdr:to>
      <xdr:col>81</xdr:col>
      <xdr:colOff>95250</xdr:colOff>
      <xdr:row>60</xdr:row>
      <xdr:rowOff>67008</xdr:rowOff>
    </xdr:to>
    <xdr:sp macro="" textlink="">
      <xdr:nvSpPr>
        <xdr:cNvPr id="345" name="楕円 344"/>
        <xdr:cNvSpPr/>
      </xdr:nvSpPr>
      <xdr:spPr>
        <a:xfrm>
          <a:off x="16967200" y="1025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153385</xdr:rowOff>
    </xdr:from>
    <xdr:ext cx="762000" cy="259045"/>
    <xdr:sp macro="" textlink="">
      <xdr:nvSpPr>
        <xdr:cNvPr id="346" name="定員管理の状況該当値テキスト"/>
        <xdr:cNvSpPr txBox="1"/>
      </xdr:nvSpPr>
      <xdr:spPr>
        <a:xfrm>
          <a:off x="17106900" y="10097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135709</xdr:rowOff>
    </xdr:from>
    <xdr:to>
      <xdr:col>77</xdr:col>
      <xdr:colOff>95250</xdr:colOff>
      <xdr:row>60</xdr:row>
      <xdr:rowOff>65859</xdr:rowOff>
    </xdr:to>
    <xdr:sp macro="" textlink="">
      <xdr:nvSpPr>
        <xdr:cNvPr id="347" name="楕円 346"/>
        <xdr:cNvSpPr/>
      </xdr:nvSpPr>
      <xdr:spPr>
        <a:xfrm>
          <a:off x="16129000" y="1025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76036</xdr:rowOff>
    </xdr:from>
    <xdr:ext cx="736600" cy="259045"/>
    <xdr:sp macro="" textlink="">
      <xdr:nvSpPr>
        <xdr:cNvPr id="348" name="テキスト ボックス 347"/>
        <xdr:cNvSpPr txBox="1"/>
      </xdr:nvSpPr>
      <xdr:spPr>
        <a:xfrm>
          <a:off x="15798800" y="100201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132262</xdr:rowOff>
    </xdr:from>
    <xdr:to>
      <xdr:col>73</xdr:col>
      <xdr:colOff>44450</xdr:colOff>
      <xdr:row>60</xdr:row>
      <xdr:rowOff>62412</xdr:rowOff>
    </xdr:to>
    <xdr:sp macro="" textlink="">
      <xdr:nvSpPr>
        <xdr:cNvPr id="349" name="楕円 348"/>
        <xdr:cNvSpPr/>
      </xdr:nvSpPr>
      <xdr:spPr>
        <a:xfrm>
          <a:off x="15240000" y="1024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72589</xdr:rowOff>
    </xdr:from>
    <xdr:ext cx="762000" cy="259045"/>
    <xdr:sp macro="" textlink="">
      <xdr:nvSpPr>
        <xdr:cNvPr id="350" name="テキスト ボックス 349"/>
        <xdr:cNvSpPr txBox="1"/>
      </xdr:nvSpPr>
      <xdr:spPr>
        <a:xfrm>
          <a:off x="14909800" y="10016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136858</xdr:rowOff>
    </xdr:from>
    <xdr:to>
      <xdr:col>68</xdr:col>
      <xdr:colOff>203200</xdr:colOff>
      <xdr:row>60</xdr:row>
      <xdr:rowOff>67008</xdr:rowOff>
    </xdr:to>
    <xdr:sp macro="" textlink="">
      <xdr:nvSpPr>
        <xdr:cNvPr id="351" name="楕円 350"/>
        <xdr:cNvSpPr/>
      </xdr:nvSpPr>
      <xdr:spPr>
        <a:xfrm>
          <a:off x="14351000" y="1025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51785</xdr:rowOff>
    </xdr:from>
    <xdr:ext cx="762000" cy="259045"/>
    <xdr:sp macro="" textlink="">
      <xdr:nvSpPr>
        <xdr:cNvPr id="352" name="テキスト ボックス 351"/>
        <xdr:cNvSpPr txBox="1"/>
      </xdr:nvSpPr>
      <xdr:spPr>
        <a:xfrm>
          <a:off x="14020800" y="1033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139156</xdr:rowOff>
    </xdr:from>
    <xdr:to>
      <xdr:col>64</xdr:col>
      <xdr:colOff>152400</xdr:colOff>
      <xdr:row>60</xdr:row>
      <xdr:rowOff>69306</xdr:rowOff>
    </xdr:to>
    <xdr:sp macro="" textlink="">
      <xdr:nvSpPr>
        <xdr:cNvPr id="353" name="楕円 352"/>
        <xdr:cNvSpPr/>
      </xdr:nvSpPr>
      <xdr:spPr>
        <a:xfrm>
          <a:off x="13462000" y="1025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79483</xdr:rowOff>
    </xdr:from>
    <xdr:ext cx="762000" cy="259045"/>
    <xdr:sp macro="" textlink="">
      <xdr:nvSpPr>
        <xdr:cNvPr id="354" name="テキスト ボックス 353"/>
        <xdr:cNvSpPr txBox="1"/>
      </xdr:nvSpPr>
      <xdr:spPr>
        <a:xfrm>
          <a:off x="13131800" y="1002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特別区債の発行抑制などにより実質公債費比率の上昇の抑制に努めるているが、土地開発公社からの用地取得費の増などにより、前年度から０．２ポイント増となった。今後も学校施設の改築やまちづくり事業などの投資的経費の増加が見込まれていることから、引き続き財源対策等を徹底し、実質公債費比率の上昇の抑制に努める。</a:t>
          </a: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1" name="直線コネクタ 370"/>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2" name="テキスト ボックス 371"/>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3" name="直線コネクタ 372"/>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4" name="テキスト ボックス 373"/>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38</xdr:row>
      <xdr:rowOff>67733</xdr:rowOff>
    </xdr:from>
    <xdr:to>
      <xdr:col>85</xdr:col>
      <xdr:colOff>95250</xdr:colOff>
      <xdr:row>38</xdr:row>
      <xdr:rowOff>67733</xdr:rowOff>
    </xdr:to>
    <xdr:cxnSp macro="">
      <xdr:nvCxnSpPr>
        <xdr:cNvPr id="376" name="直線コネクタ 37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68792</xdr:rowOff>
    </xdr:from>
    <xdr:to>
      <xdr:col>81</xdr:col>
      <xdr:colOff>44450</xdr:colOff>
      <xdr:row>42</xdr:row>
      <xdr:rowOff>146050</xdr:rowOff>
    </xdr:to>
    <xdr:cxnSp macro="">
      <xdr:nvCxnSpPr>
        <xdr:cNvPr id="380" name="直線コネクタ 379"/>
        <xdr:cNvCxnSpPr/>
      </xdr:nvCxnSpPr>
      <xdr:spPr>
        <a:xfrm flipV="1">
          <a:off x="17018000" y="6240992"/>
          <a:ext cx="0" cy="11059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42</xdr:row>
      <xdr:rowOff>118127</xdr:rowOff>
    </xdr:from>
    <xdr:ext cx="762000" cy="259045"/>
    <xdr:sp macro="" textlink="">
      <xdr:nvSpPr>
        <xdr:cNvPr id="381" name="公債費負担の状況最小値テキスト"/>
        <xdr:cNvSpPr txBox="1"/>
      </xdr:nvSpPr>
      <xdr:spPr>
        <a:xfrm>
          <a:off x="17106900" y="731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42</xdr:row>
      <xdr:rowOff>146050</xdr:rowOff>
    </xdr:from>
    <xdr:to>
      <xdr:col>81</xdr:col>
      <xdr:colOff>133350</xdr:colOff>
      <xdr:row>42</xdr:row>
      <xdr:rowOff>146050</xdr:rowOff>
    </xdr:to>
    <xdr:cxnSp macro="">
      <xdr:nvCxnSpPr>
        <xdr:cNvPr id="382" name="直線コネクタ 381"/>
        <xdr:cNvCxnSpPr/>
      </xdr:nvCxnSpPr>
      <xdr:spPr>
        <a:xfrm>
          <a:off x="16929100" y="7346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155169</xdr:rowOff>
    </xdr:from>
    <xdr:ext cx="762000" cy="259045"/>
    <xdr:sp macro="" textlink="">
      <xdr:nvSpPr>
        <xdr:cNvPr id="383" name="公債費負担の状況最大値テキスト"/>
        <xdr:cNvSpPr txBox="1"/>
      </xdr:nvSpPr>
      <xdr:spPr>
        <a:xfrm>
          <a:off x="17106900" y="598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68792</xdr:rowOff>
    </xdr:from>
    <xdr:to>
      <xdr:col>81</xdr:col>
      <xdr:colOff>133350</xdr:colOff>
      <xdr:row>36</xdr:row>
      <xdr:rowOff>68792</xdr:rowOff>
    </xdr:to>
    <xdr:cxnSp macro="">
      <xdr:nvCxnSpPr>
        <xdr:cNvPr id="384" name="直線コネクタ 383"/>
        <xdr:cNvCxnSpPr/>
      </xdr:nvCxnSpPr>
      <xdr:spPr>
        <a:xfrm>
          <a:off x="16929100" y="624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167217</xdr:rowOff>
    </xdr:from>
    <xdr:to>
      <xdr:col>81</xdr:col>
      <xdr:colOff>44450</xdr:colOff>
      <xdr:row>41</xdr:row>
      <xdr:rowOff>35983</xdr:rowOff>
    </xdr:to>
    <xdr:cxnSp macro="">
      <xdr:nvCxnSpPr>
        <xdr:cNvPr id="385" name="直線コネクタ 384"/>
        <xdr:cNvCxnSpPr/>
      </xdr:nvCxnSpPr>
      <xdr:spPr>
        <a:xfrm>
          <a:off x="16179800" y="7025217"/>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37</xdr:row>
      <xdr:rowOff>154110</xdr:rowOff>
    </xdr:from>
    <xdr:ext cx="762000" cy="259045"/>
    <xdr:sp macro="" textlink="">
      <xdr:nvSpPr>
        <xdr:cNvPr id="386" name="公債費負担の状況平均値テキスト"/>
        <xdr:cNvSpPr txBox="1"/>
      </xdr:nvSpPr>
      <xdr:spPr>
        <a:xfrm>
          <a:off x="17106900" y="64977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137583</xdr:rowOff>
    </xdr:from>
    <xdr:to>
      <xdr:col>81</xdr:col>
      <xdr:colOff>95250</xdr:colOff>
      <xdr:row>39</xdr:row>
      <xdr:rowOff>67733</xdr:rowOff>
    </xdr:to>
    <xdr:sp macro="" textlink="">
      <xdr:nvSpPr>
        <xdr:cNvPr id="387" name="フローチャート: 判断 386"/>
        <xdr:cNvSpPr/>
      </xdr:nvSpPr>
      <xdr:spPr>
        <a:xfrm>
          <a:off x="16967200" y="665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167217</xdr:rowOff>
    </xdr:from>
    <xdr:to>
      <xdr:col>77</xdr:col>
      <xdr:colOff>44450</xdr:colOff>
      <xdr:row>42</xdr:row>
      <xdr:rowOff>166158</xdr:rowOff>
    </xdr:to>
    <xdr:cxnSp macro="">
      <xdr:nvCxnSpPr>
        <xdr:cNvPr id="388" name="直線コネクタ 387"/>
        <xdr:cNvCxnSpPr/>
      </xdr:nvCxnSpPr>
      <xdr:spPr>
        <a:xfrm flipV="1">
          <a:off x="15290800" y="7025217"/>
          <a:ext cx="889000" cy="341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38</xdr:row>
      <xdr:rowOff>117475</xdr:rowOff>
    </xdr:from>
    <xdr:to>
      <xdr:col>77</xdr:col>
      <xdr:colOff>95250</xdr:colOff>
      <xdr:row>39</xdr:row>
      <xdr:rowOff>47625</xdr:rowOff>
    </xdr:to>
    <xdr:sp macro="" textlink="">
      <xdr:nvSpPr>
        <xdr:cNvPr id="389" name="フローチャート: 判断 388"/>
        <xdr:cNvSpPr/>
      </xdr:nvSpPr>
      <xdr:spPr>
        <a:xfrm>
          <a:off x="16129000" y="663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57802</xdr:rowOff>
    </xdr:from>
    <xdr:ext cx="736600" cy="259045"/>
    <xdr:sp macro="" textlink="">
      <xdr:nvSpPr>
        <xdr:cNvPr id="390" name="テキスト ボックス 389"/>
        <xdr:cNvSpPr txBox="1"/>
      </xdr:nvSpPr>
      <xdr:spPr>
        <a:xfrm>
          <a:off x="15798800" y="6401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166158</xdr:rowOff>
    </xdr:from>
    <xdr:to>
      <xdr:col>72</xdr:col>
      <xdr:colOff>203200</xdr:colOff>
      <xdr:row>43</xdr:row>
      <xdr:rowOff>155575</xdr:rowOff>
    </xdr:to>
    <xdr:cxnSp macro="">
      <xdr:nvCxnSpPr>
        <xdr:cNvPr id="391" name="直線コネクタ 390"/>
        <xdr:cNvCxnSpPr/>
      </xdr:nvCxnSpPr>
      <xdr:spPr>
        <a:xfrm flipV="1">
          <a:off x="14401800" y="7367058"/>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38</xdr:row>
      <xdr:rowOff>137583</xdr:rowOff>
    </xdr:from>
    <xdr:to>
      <xdr:col>73</xdr:col>
      <xdr:colOff>44450</xdr:colOff>
      <xdr:row>39</xdr:row>
      <xdr:rowOff>67733</xdr:rowOff>
    </xdr:to>
    <xdr:sp macro="" textlink="">
      <xdr:nvSpPr>
        <xdr:cNvPr id="392" name="フローチャート: 判断 391"/>
        <xdr:cNvSpPr/>
      </xdr:nvSpPr>
      <xdr:spPr>
        <a:xfrm>
          <a:off x="15240000" y="665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77910</xdr:rowOff>
    </xdr:from>
    <xdr:ext cx="762000" cy="259045"/>
    <xdr:sp macro="" textlink="">
      <xdr:nvSpPr>
        <xdr:cNvPr id="393" name="テキスト ボックス 392"/>
        <xdr:cNvSpPr txBox="1"/>
      </xdr:nvSpPr>
      <xdr:spPr>
        <a:xfrm>
          <a:off x="14909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135467</xdr:rowOff>
    </xdr:from>
    <xdr:to>
      <xdr:col>68</xdr:col>
      <xdr:colOff>152400</xdr:colOff>
      <xdr:row>43</xdr:row>
      <xdr:rowOff>155575</xdr:rowOff>
    </xdr:to>
    <xdr:cxnSp macro="">
      <xdr:nvCxnSpPr>
        <xdr:cNvPr id="394" name="直線コネクタ 393"/>
        <xdr:cNvCxnSpPr/>
      </xdr:nvCxnSpPr>
      <xdr:spPr>
        <a:xfrm>
          <a:off x="13512800" y="75078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6350</xdr:rowOff>
    </xdr:from>
    <xdr:to>
      <xdr:col>68</xdr:col>
      <xdr:colOff>203200</xdr:colOff>
      <xdr:row>39</xdr:row>
      <xdr:rowOff>107950</xdr:rowOff>
    </xdr:to>
    <xdr:sp macro="" textlink="">
      <xdr:nvSpPr>
        <xdr:cNvPr id="395" name="フローチャート: 判断 394"/>
        <xdr:cNvSpPr/>
      </xdr:nvSpPr>
      <xdr:spPr>
        <a:xfrm>
          <a:off x="14351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118127</xdr:rowOff>
    </xdr:from>
    <xdr:ext cx="762000" cy="259045"/>
    <xdr:sp macro="" textlink="">
      <xdr:nvSpPr>
        <xdr:cNvPr id="396" name="テキスト ボックス 395"/>
        <xdr:cNvSpPr txBox="1"/>
      </xdr:nvSpPr>
      <xdr:spPr>
        <a:xfrm>
          <a:off x="14020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86783</xdr:rowOff>
    </xdr:from>
    <xdr:to>
      <xdr:col>64</xdr:col>
      <xdr:colOff>152400</xdr:colOff>
      <xdr:row>40</xdr:row>
      <xdr:rowOff>16933</xdr:rowOff>
    </xdr:to>
    <xdr:sp macro="" textlink="">
      <xdr:nvSpPr>
        <xdr:cNvPr id="397" name="フローチャート: 判断 396"/>
        <xdr:cNvSpPr/>
      </xdr:nvSpPr>
      <xdr:spPr>
        <a:xfrm>
          <a:off x="13462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27110</xdr:rowOff>
    </xdr:from>
    <xdr:ext cx="762000" cy="259045"/>
    <xdr:sp macro="" textlink="">
      <xdr:nvSpPr>
        <xdr:cNvPr id="398" name="テキスト ボックス 397"/>
        <xdr:cNvSpPr txBox="1"/>
      </xdr:nvSpPr>
      <xdr:spPr>
        <a:xfrm>
          <a:off x="13131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156633</xdr:rowOff>
    </xdr:from>
    <xdr:to>
      <xdr:col>81</xdr:col>
      <xdr:colOff>95250</xdr:colOff>
      <xdr:row>41</xdr:row>
      <xdr:rowOff>86783</xdr:rowOff>
    </xdr:to>
    <xdr:sp macro="" textlink="">
      <xdr:nvSpPr>
        <xdr:cNvPr id="404" name="楕円 403"/>
        <xdr:cNvSpPr/>
      </xdr:nvSpPr>
      <xdr:spPr>
        <a:xfrm>
          <a:off x="169672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128710</xdr:rowOff>
    </xdr:from>
    <xdr:ext cx="762000" cy="259045"/>
    <xdr:sp macro="" textlink="">
      <xdr:nvSpPr>
        <xdr:cNvPr id="405" name="公債費負担の状況該当値テキスト"/>
        <xdr:cNvSpPr txBox="1"/>
      </xdr:nvSpPr>
      <xdr:spPr>
        <a:xfrm>
          <a:off x="17106900" y="6986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116417</xdr:rowOff>
    </xdr:from>
    <xdr:to>
      <xdr:col>77</xdr:col>
      <xdr:colOff>95250</xdr:colOff>
      <xdr:row>41</xdr:row>
      <xdr:rowOff>46567</xdr:rowOff>
    </xdr:to>
    <xdr:sp macro="" textlink="">
      <xdr:nvSpPr>
        <xdr:cNvPr id="406" name="楕円 405"/>
        <xdr:cNvSpPr/>
      </xdr:nvSpPr>
      <xdr:spPr>
        <a:xfrm>
          <a:off x="16129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31344</xdr:rowOff>
    </xdr:from>
    <xdr:ext cx="736600" cy="259045"/>
    <xdr:sp macro="" textlink="">
      <xdr:nvSpPr>
        <xdr:cNvPr id="407" name="テキスト ボックス 406"/>
        <xdr:cNvSpPr txBox="1"/>
      </xdr:nvSpPr>
      <xdr:spPr>
        <a:xfrm>
          <a:off x="15798800" y="706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115358</xdr:rowOff>
    </xdr:from>
    <xdr:to>
      <xdr:col>73</xdr:col>
      <xdr:colOff>44450</xdr:colOff>
      <xdr:row>43</xdr:row>
      <xdr:rowOff>45508</xdr:rowOff>
    </xdr:to>
    <xdr:sp macro="" textlink="">
      <xdr:nvSpPr>
        <xdr:cNvPr id="408" name="楕円 407"/>
        <xdr:cNvSpPr/>
      </xdr:nvSpPr>
      <xdr:spPr>
        <a:xfrm>
          <a:off x="15240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30285</xdr:rowOff>
    </xdr:from>
    <xdr:ext cx="762000" cy="259045"/>
    <xdr:sp macro="" textlink="">
      <xdr:nvSpPr>
        <xdr:cNvPr id="409" name="テキスト ボックス 408"/>
        <xdr:cNvSpPr txBox="1"/>
      </xdr:nvSpPr>
      <xdr:spPr>
        <a:xfrm>
          <a:off x="14909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104775</xdr:rowOff>
    </xdr:from>
    <xdr:to>
      <xdr:col>68</xdr:col>
      <xdr:colOff>203200</xdr:colOff>
      <xdr:row>44</xdr:row>
      <xdr:rowOff>34925</xdr:rowOff>
    </xdr:to>
    <xdr:sp macro="" textlink="">
      <xdr:nvSpPr>
        <xdr:cNvPr id="410" name="楕円 409"/>
        <xdr:cNvSpPr/>
      </xdr:nvSpPr>
      <xdr:spPr>
        <a:xfrm>
          <a:off x="14351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19702</xdr:rowOff>
    </xdr:from>
    <xdr:ext cx="762000" cy="259045"/>
    <xdr:sp macro="" textlink="">
      <xdr:nvSpPr>
        <xdr:cNvPr id="411" name="テキスト ボックス 410"/>
        <xdr:cNvSpPr txBox="1"/>
      </xdr:nvSpPr>
      <xdr:spPr>
        <a:xfrm>
          <a:off x="14020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84667</xdr:rowOff>
    </xdr:from>
    <xdr:to>
      <xdr:col>64</xdr:col>
      <xdr:colOff>152400</xdr:colOff>
      <xdr:row>44</xdr:row>
      <xdr:rowOff>14817</xdr:rowOff>
    </xdr:to>
    <xdr:sp macro="" textlink="">
      <xdr:nvSpPr>
        <xdr:cNvPr id="412" name="楕円 411"/>
        <xdr:cNvSpPr/>
      </xdr:nvSpPr>
      <xdr:spPr>
        <a:xfrm>
          <a:off x="13462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171044</xdr:rowOff>
    </xdr:from>
    <xdr:ext cx="762000" cy="259045"/>
    <xdr:sp macro="" textlink="">
      <xdr:nvSpPr>
        <xdr:cNvPr id="413" name="テキスト ボックス 412"/>
        <xdr:cNvSpPr txBox="1"/>
      </xdr:nvSpPr>
      <xdr:spPr>
        <a:xfrm>
          <a:off x="13131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これまでの特別区債の発行抑制、職員数の削減などの取り組みの結果、将来負担比率は０となっている。今後も、公平な世代間負担を考慮した、持続可能な財政運営に努める。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18</xdr:row>
      <xdr:rowOff>88900</xdr:rowOff>
    </xdr:from>
    <xdr:to>
      <xdr:col>81</xdr:col>
      <xdr:colOff>44450</xdr:colOff>
      <xdr:row>18</xdr:row>
      <xdr:rowOff>88900</xdr:rowOff>
    </xdr:to>
    <xdr:cxnSp macro="">
      <xdr:nvCxnSpPr>
        <xdr:cNvPr id="434" name="直線コネクタ 433"/>
        <xdr:cNvCxnSpPr/>
      </xdr:nvCxnSpPr>
      <xdr:spPr>
        <a:xfrm>
          <a:off x="17018000" y="3175000"/>
          <a:ext cx="0" cy="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124477</xdr:rowOff>
    </xdr:from>
    <xdr:ext cx="762000" cy="259045"/>
    <xdr:sp macro="" textlink="">
      <xdr:nvSpPr>
        <xdr:cNvPr id="435" name="将来負担の状況最小値テキスト"/>
        <xdr:cNvSpPr txBox="1"/>
      </xdr:nvSpPr>
      <xdr:spPr>
        <a:xfrm>
          <a:off x="171069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6" name="直線コネクタ 435"/>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124477</xdr:rowOff>
    </xdr:from>
    <xdr:ext cx="762000" cy="259045"/>
    <xdr:sp macro="" textlink="">
      <xdr:nvSpPr>
        <xdr:cNvPr id="437" name="将来負担の状況最大値テキスト"/>
        <xdr:cNvSpPr txBox="1"/>
      </xdr:nvSpPr>
      <xdr:spPr>
        <a:xfrm>
          <a:off x="171069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8" name="直線コネクタ 437"/>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10177</xdr:rowOff>
    </xdr:from>
    <xdr:ext cx="762000" cy="259045"/>
    <xdr:sp macro="" textlink="">
      <xdr:nvSpPr>
        <xdr:cNvPr id="439" name="将来負担の状況平均値テキスト"/>
        <xdr:cNvSpPr txBox="1"/>
      </xdr:nvSpPr>
      <xdr:spPr>
        <a:xfrm>
          <a:off x="17106900" y="309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38100</xdr:rowOff>
    </xdr:from>
    <xdr:to>
      <xdr:col>81</xdr:col>
      <xdr:colOff>95250</xdr:colOff>
      <xdr:row>18</xdr:row>
      <xdr:rowOff>139700</xdr:rowOff>
    </xdr:to>
    <xdr:sp macro="" textlink="">
      <xdr:nvSpPr>
        <xdr:cNvPr id="440" name="フローチャート: 判断 439"/>
        <xdr:cNvSpPr/>
      </xdr:nvSpPr>
      <xdr:spPr>
        <a:xfrm>
          <a:off x="169672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18</xdr:row>
      <xdr:rowOff>38100</xdr:rowOff>
    </xdr:from>
    <xdr:to>
      <xdr:col>77</xdr:col>
      <xdr:colOff>95250</xdr:colOff>
      <xdr:row>18</xdr:row>
      <xdr:rowOff>139700</xdr:rowOff>
    </xdr:to>
    <xdr:sp macro="" textlink="">
      <xdr:nvSpPr>
        <xdr:cNvPr id="441" name="フローチャート: 判断 440"/>
        <xdr:cNvSpPr/>
      </xdr:nvSpPr>
      <xdr:spPr>
        <a:xfrm>
          <a:off x="16129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149877</xdr:rowOff>
    </xdr:from>
    <xdr:ext cx="736600" cy="259045"/>
    <xdr:sp macro="" textlink="">
      <xdr:nvSpPr>
        <xdr:cNvPr id="442" name="テキスト ボックス 441"/>
        <xdr:cNvSpPr txBox="1"/>
      </xdr:nvSpPr>
      <xdr:spPr>
        <a:xfrm>
          <a:off x="15798800" y="289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38100</xdr:rowOff>
    </xdr:from>
    <xdr:to>
      <xdr:col>73</xdr:col>
      <xdr:colOff>44450</xdr:colOff>
      <xdr:row>18</xdr:row>
      <xdr:rowOff>139700</xdr:rowOff>
    </xdr:to>
    <xdr:sp macro="" textlink="">
      <xdr:nvSpPr>
        <xdr:cNvPr id="443" name="フローチャート: 判断 442"/>
        <xdr:cNvSpPr/>
      </xdr:nvSpPr>
      <xdr:spPr>
        <a:xfrm>
          <a:off x="15240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149877</xdr:rowOff>
    </xdr:from>
    <xdr:ext cx="762000" cy="259045"/>
    <xdr:sp macro="" textlink="">
      <xdr:nvSpPr>
        <xdr:cNvPr id="444" name="テキスト ボックス 443"/>
        <xdr:cNvSpPr txBox="1"/>
      </xdr:nvSpPr>
      <xdr:spPr>
        <a:xfrm>
          <a:off x="14909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38100</xdr:rowOff>
    </xdr:from>
    <xdr:to>
      <xdr:col>68</xdr:col>
      <xdr:colOff>203200</xdr:colOff>
      <xdr:row>18</xdr:row>
      <xdr:rowOff>139700</xdr:rowOff>
    </xdr:to>
    <xdr:sp macro="" textlink="">
      <xdr:nvSpPr>
        <xdr:cNvPr id="445" name="フローチャート: 判断 444"/>
        <xdr:cNvSpPr/>
      </xdr:nvSpPr>
      <xdr:spPr>
        <a:xfrm>
          <a:off x="14351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149877</xdr:rowOff>
    </xdr:from>
    <xdr:ext cx="762000" cy="259045"/>
    <xdr:sp macro="" textlink="">
      <xdr:nvSpPr>
        <xdr:cNvPr id="446" name="テキスト ボックス 445"/>
        <xdr:cNvSpPr txBox="1"/>
      </xdr:nvSpPr>
      <xdr:spPr>
        <a:xfrm>
          <a:off x="14020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38100</xdr:rowOff>
    </xdr:from>
    <xdr:to>
      <xdr:col>64</xdr:col>
      <xdr:colOff>152400</xdr:colOff>
      <xdr:row>18</xdr:row>
      <xdr:rowOff>139700</xdr:rowOff>
    </xdr:to>
    <xdr:sp macro="" textlink="">
      <xdr:nvSpPr>
        <xdr:cNvPr id="447" name="フローチャート: 判断 446"/>
        <xdr:cNvSpPr/>
      </xdr:nvSpPr>
      <xdr:spPr>
        <a:xfrm>
          <a:off x="13462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149877</xdr:rowOff>
    </xdr:from>
    <xdr:ext cx="762000" cy="259045"/>
    <xdr:sp macro="" textlink="">
      <xdr:nvSpPr>
        <xdr:cNvPr id="448" name="テキスト ボックス 447"/>
        <xdr:cNvSpPr txBox="1"/>
      </xdr:nvSpPr>
      <xdr:spPr>
        <a:xfrm>
          <a:off x="13131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東京都葛飾区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463,691
441,328
34.80
273,997,562
259,085,056
14,720,294
118,979,467
14,471,140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令和２年度は会計年度任用制度導入に伴う期末手当の皆増などにより前年度比１．６ポイントの増となったが、引き続き類似団体内平均を下回っている。今後も職員定数の適正管理を推進し、増加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50800</xdr:rowOff>
    </xdr:from>
    <xdr:to>
      <xdr:col>24</xdr:col>
      <xdr:colOff>25400</xdr:colOff>
      <xdr:row>41</xdr:row>
      <xdr:rowOff>44450</xdr:rowOff>
    </xdr:to>
    <xdr:cxnSp macro="">
      <xdr:nvCxnSpPr>
        <xdr:cNvPr id="61" name="直線コネクタ 60"/>
        <xdr:cNvCxnSpPr/>
      </xdr:nvCxnSpPr>
      <xdr:spPr>
        <a:xfrm flipV="1">
          <a:off x="4826000" y="55372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16527</xdr:rowOff>
    </xdr:from>
    <xdr:ext cx="762000" cy="259045"/>
    <xdr:sp macro="" textlink="">
      <xdr:nvSpPr>
        <xdr:cNvPr id="62" name="人件費最小値テキスト"/>
        <xdr:cNvSpPr txBox="1"/>
      </xdr:nvSpPr>
      <xdr:spPr>
        <a:xfrm>
          <a:off x="4914900" y="704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44450</xdr:rowOff>
    </xdr:from>
    <xdr:to>
      <xdr:col>24</xdr:col>
      <xdr:colOff>114300</xdr:colOff>
      <xdr:row>41</xdr:row>
      <xdr:rowOff>44450</xdr:rowOff>
    </xdr:to>
    <xdr:cxnSp macro="">
      <xdr:nvCxnSpPr>
        <xdr:cNvPr id="63" name="直線コネクタ 62"/>
        <xdr:cNvCxnSpPr/>
      </xdr:nvCxnSpPr>
      <xdr:spPr>
        <a:xfrm>
          <a:off x="4737100" y="707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137177</xdr:rowOff>
    </xdr:from>
    <xdr:ext cx="762000" cy="259045"/>
    <xdr:sp macro="" textlink="">
      <xdr:nvSpPr>
        <xdr:cNvPr id="64" name="人件費最大値テキスト"/>
        <xdr:cNvSpPr txBox="1"/>
      </xdr:nvSpPr>
      <xdr:spPr>
        <a:xfrm>
          <a:off x="4914900" y="528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50800</xdr:rowOff>
    </xdr:from>
    <xdr:to>
      <xdr:col>24</xdr:col>
      <xdr:colOff>114300</xdr:colOff>
      <xdr:row>32</xdr:row>
      <xdr:rowOff>50800</xdr:rowOff>
    </xdr:to>
    <xdr:cxnSp macro="">
      <xdr:nvCxnSpPr>
        <xdr:cNvPr id="65" name="直線コネクタ 64"/>
        <xdr:cNvCxnSpPr/>
      </xdr:nvCxnSpPr>
      <xdr:spPr>
        <a:xfrm>
          <a:off x="4737100" y="553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31750</xdr:rowOff>
    </xdr:from>
    <xdr:to>
      <xdr:col>24</xdr:col>
      <xdr:colOff>25400</xdr:colOff>
      <xdr:row>36</xdr:row>
      <xdr:rowOff>63500</xdr:rowOff>
    </xdr:to>
    <xdr:cxnSp macro="">
      <xdr:nvCxnSpPr>
        <xdr:cNvPr id="66" name="直線コネクタ 65"/>
        <xdr:cNvCxnSpPr/>
      </xdr:nvCxnSpPr>
      <xdr:spPr>
        <a:xfrm>
          <a:off x="3987800" y="6032500"/>
          <a:ext cx="8382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73677</xdr:rowOff>
    </xdr:from>
    <xdr:ext cx="762000" cy="259045"/>
    <xdr:sp macro="" textlink="">
      <xdr:nvSpPr>
        <xdr:cNvPr id="67" name="人件費平均値テキスト"/>
        <xdr:cNvSpPr txBox="1"/>
      </xdr:nvSpPr>
      <xdr:spPr>
        <a:xfrm>
          <a:off x="4914900" y="6245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101600</xdr:rowOff>
    </xdr:from>
    <xdr:to>
      <xdr:col>24</xdr:col>
      <xdr:colOff>76200</xdr:colOff>
      <xdr:row>37</xdr:row>
      <xdr:rowOff>31750</xdr:rowOff>
    </xdr:to>
    <xdr:sp macro="" textlink="">
      <xdr:nvSpPr>
        <xdr:cNvPr id="68" name="フローチャート: 判断 67"/>
        <xdr:cNvSpPr/>
      </xdr:nvSpPr>
      <xdr:spPr>
        <a:xfrm>
          <a:off x="47752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31750</xdr:rowOff>
    </xdr:from>
    <xdr:to>
      <xdr:col>19</xdr:col>
      <xdr:colOff>187325</xdr:colOff>
      <xdr:row>35</xdr:row>
      <xdr:rowOff>146050</xdr:rowOff>
    </xdr:to>
    <xdr:cxnSp macro="">
      <xdr:nvCxnSpPr>
        <xdr:cNvPr id="69" name="直線コネクタ 68"/>
        <xdr:cNvCxnSpPr/>
      </xdr:nvCxnSpPr>
      <xdr:spPr>
        <a:xfrm flipV="1">
          <a:off x="3098800" y="60325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107950</xdr:rowOff>
    </xdr:from>
    <xdr:to>
      <xdr:col>20</xdr:col>
      <xdr:colOff>38100</xdr:colOff>
      <xdr:row>36</xdr:row>
      <xdr:rowOff>38100</xdr:rowOff>
    </xdr:to>
    <xdr:sp macro="" textlink="">
      <xdr:nvSpPr>
        <xdr:cNvPr id="70" name="フローチャート: 判断 69"/>
        <xdr:cNvSpPr/>
      </xdr:nvSpPr>
      <xdr:spPr>
        <a:xfrm>
          <a:off x="3937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22877</xdr:rowOff>
    </xdr:from>
    <xdr:ext cx="736600" cy="259045"/>
    <xdr:sp macro="" textlink="">
      <xdr:nvSpPr>
        <xdr:cNvPr id="71" name="テキスト ボックス 70"/>
        <xdr:cNvSpPr txBox="1"/>
      </xdr:nvSpPr>
      <xdr:spPr>
        <a:xfrm>
          <a:off x="3606800" y="6195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146050</xdr:rowOff>
    </xdr:from>
    <xdr:to>
      <xdr:col>15</xdr:col>
      <xdr:colOff>98425</xdr:colOff>
      <xdr:row>36</xdr:row>
      <xdr:rowOff>76200</xdr:rowOff>
    </xdr:to>
    <xdr:cxnSp macro="">
      <xdr:nvCxnSpPr>
        <xdr:cNvPr id="72" name="直線コネクタ 71"/>
        <xdr:cNvCxnSpPr/>
      </xdr:nvCxnSpPr>
      <xdr:spPr>
        <a:xfrm flipV="1">
          <a:off x="2209800" y="61468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12700</xdr:rowOff>
    </xdr:from>
    <xdr:to>
      <xdr:col>15</xdr:col>
      <xdr:colOff>149225</xdr:colOff>
      <xdr:row>36</xdr:row>
      <xdr:rowOff>114300</xdr:rowOff>
    </xdr:to>
    <xdr:sp macro="" textlink="">
      <xdr:nvSpPr>
        <xdr:cNvPr id="73" name="フローチャート: 判断 72"/>
        <xdr:cNvSpPr/>
      </xdr:nvSpPr>
      <xdr:spPr>
        <a:xfrm>
          <a:off x="30480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99077</xdr:rowOff>
    </xdr:from>
    <xdr:ext cx="762000" cy="259045"/>
    <xdr:sp macro="" textlink="">
      <xdr:nvSpPr>
        <xdr:cNvPr id="74" name="テキスト ボックス 73"/>
        <xdr:cNvSpPr txBox="1"/>
      </xdr:nvSpPr>
      <xdr:spPr>
        <a:xfrm>
          <a:off x="27178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76200</xdr:rowOff>
    </xdr:from>
    <xdr:to>
      <xdr:col>11</xdr:col>
      <xdr:colOff>9525</xdr:colOff>
      <xdr:row>36</xdr:row>
      <xdr:rowOff>76200</xdr:rowOff>
    </xdr:to>
    <xdr:cxnSp macro="">
      <xdr:nvCxnSpPr>
        <xdr:cNvPr id="75" name="直線コネクタ 74"/>
        <xdr:cNvCxnSpPr/>
      </xdr:nvCxnSpPr>
      <xdr:spPr>
        <a:xfrm>
          <a:off x="1320800" y="6248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29227</xdr:rowOff>
    </xdr:from>
    <xdr:ext cx="762000" cy="259045"/>
    <xdr:sp macro="" textlink="">
      <xdr:nvSpPr>
        <xdr:cNvPr id="77" name="テキスト ボックス 76"/>
        <xdr:cNvSpPr txBox="1"/>
      </xdr:nvSpPr>
      <xdr:spPr>
        <a:xfrm>
          <a:off x="1828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127000</xdr:rowOff>
    </xdr:from>
    <xdr:to>
      <xdr:col>6</xdr:col>
      <xdr:colOff>171450</xdr:colOff>
      <xdr:row>37</xdr:row>
      <xdr:rowOff>57150</xdr:rowOff>
    </xdr:to>
    <xdr:sp macro="" textlink="">
      <xdr:nvSpPr>
        <xdr:cNvPr id="78" name="フローチャート: 判断 77"/>
        <xdr:cNvSpPr/>
      </xdr:nvSpPr>
      <xdr:spPr>
        <a:xfrm>
          <a:off x="12700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41927</xdr:rowOff>
    </xdr:from>
    <xdr:ext cx="762000" cy="259045"/>
    <xdr:sp macro="" textlink="">
      <xdr:nvSpPr>
        <xdr:cNvPr id="79" name="テキスト ボックス 78"/>
        <xdr:cNvSpPr txBox="1"/>
      </xdr:nvSpPr>
      <xdr:spPr>
        <a:xfrm>
          <a:off x="939800" y="638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12700</xdr:rowOff>
    </xdr:from>
    <xdr:to>
      <xdr:col>24</xdr:col>
      <xdr:colOff>76200</xdr:colOff>
      <xdr:row>36</xdr:row>
      <xdr:rowOff>114300</xdr:rowOff>
    </xdr:to>
    <xdr:sp macro="" textlink="">
      <xdr:nvSpPr>
        <xdr:cNvPr id="85" name="楕円 84"/>
        <xdr:cNvSpPr/>
      </xdr:nvSpPr>
      <xdr:spPr>
        <a:xfrm>
          <a:off x="4775200" y="618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29227</xdr:rowOff>
    </xdr:from>
    <xdr:ext cx="762000" cy="259045"/>
    <xdr:sp macro="" textlink="">
      <xdr:nvSpPr>
        <xdr:cNvPr id="86" name="人件費該当値テキスト"/>
        <xdr:cNvSpPr txBox="1"/>
      </xdr:nvSpPr>
      <xdr:spPr>
        <a:xfrm>
          <a:off x="4914900" y="602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152400</xdr:rowOff>
    </xdr:from>
    <xdr:to>
      <xdr:col>20</xdr:col>
      <xdr:colOff>38100</xdr:colOff>
      <xdr:row>35</xdr:row>
      <xdr:rowOff>82550</xdr:rowOff>
    </xdr:to>
    <xdr:sp macro="" textlink="">
      <xdr:nvSpPr>
        <xdr:cNvPr id="87" name="楕円 86"/>
        <xdr:cNvSpPr/>
      </xdr:nvSpPr>
      <xdr:spPr>
        <a:xfrm>
          <a:off x="3937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92727</xdr:rowOff>
    </xdr:from>
    <xdr:ext cx="736600" cy="259045"/>
    <xdr:sp macro="" textlink="">
      <xdr:nvSpPr>
        <xdr:cNvPr id="88" name="テキスト ボックス 87"/>
        <xdr:cNvSpPr txBox="1"/>
      </xdr:nvSpPr>
      <xdr:spPr>
        <a:xfrm>
          <a:off x="3606800" y="575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95250</xdr:rowOff>
    </xdr:from>
    <xdr:to>
      <xdr:col>15</xdr:col>
      <xdr:colOff>149225</xdr:colOff>
      <xdr:row>36</xdr:row>
      <xdr:rowOff>25400</xdr:rowOff>
    </xdr:to>
    <xdr:sp macro="" textlink="">
      <xdr:nvSpPr>
        <xdr:cNvPr id="89" name="楕円 88"/>
        <xdr:cNvSpPr/>
      </xdr:nvSpPr>
      <xdr:spPr>
        <a:xfrm>
          <a:off x="3048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35577</xdr:rowOff>
    </xdr:from>
    <xdr:ext cx="762000" cy="259045"/>
    <xdr:sp macro="" textlink="">
      <xdr:nvSpPr>
        <xdr:cNvPr id="90" name="テキスト ボックス 89"/>
        <xdr:cNvSpPr txBox="1"/>
      </xdr:nvSpPr>
      <xdr:spPr>
        <a:xfrm>
          <a:off x="2717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25400</xdr:rowOff>
    </xdr:from>
    <xdr:to>
      <xdr:col>11</xdr:col>
      <xdr:colOff>60325</xdr:colOff>
      <xdr:row>36</xdr:row>
      <xdr:rowOff>127000</xdr:rowOff>
    </xdr:to>
    <xdr:sp macro="" textlink="">
      <xdr:nvSpPr>
        <xdr:cNvPr id="91" name="楕円 90"/>
        <xdr:cNvSpPr/>
      </xdr:nvSpPr>
      <xdr:spPr>
        <a:xfrm>
          <a:off x="21590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137177</xdr:rowOff>
    </xdr:from>
    <xdr:ext cx="762000" cy="259045"/>
    <xdr:sp macro="" textlink="">
      <xdr:nvSpPr>
        <xdr:cNvPr id="92" name="テキスト ボックス 91"/>
        <xdr:cNvSpPr txBox="1"/>
      </xdr:nvSpPr>
      <xdr:spPr>
        <a:xfrm>
          <a:off x="18288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25400</xdr:rowOff>
    </xdr:from>
    <xdr:to>
      <xdr:col>6</xdr:col>
      <xdr:colOff>171450</xdr:colOff>
      <xdr:row>36</xdr:row>
      <xdr:rowOff>127000</xdr:rowOff>
    </xdr:to>
    <xdr:sp macro="" textlink="">
      <xdr:nvSpPr>
        <xdr:cNvPr id="93" name="楕円 92"/>
        <xdr:cNvSpPr/>
      </xdr:nvSpPr>
      <xdr:spPr>
        <a:xfrm>
          <a:off x="12700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137177</xdr:rowOff>
    </xdr:from>
    <xdr:ext cx="762000" cy="259045"/>
    <xdr:sp macro="" textlink="">
      <xdr:nvSpPr>
        <xdr:cNvPr id="94" name="テキスト ボックス 93"/>
        <xdr:cNvSpPr txBox="1"/>
      </xdr:nvSpPr>
      <xdr:spPr>
        <a:xfrm>
          <a:off x="9398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令和２年度は学校教育活動指導経費やごみ収集作業経費の増などにより、前年度比０．７ポイントの増となったが、引き続き類似団体内平均を下回っている。今後も光熱水費の節減の取り組みや事務事業の見直しを図り、行政運営の効率化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9" name="直線コネクタ 108"/>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10" name="テキスト ボックス 109"/>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11" name="直線コネクタ 110"/>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2" name="テキスト ボックス 111"/>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3" name="直線コネクタ 112"/>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4" name="テキスト ボックス 113"/>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7" name="直線コネクタ 116"/>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8" name="テキスト ボックス 117"/>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9" name="直線コネクタ 118"/>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20" name="テキスト ボックス 119"/>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21" name="直線コネクタ 120"/>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2" name="テキスト ボックス 121"/>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117475</xdr:rowOff>
    </xdr:from>
    <xdr:to>
      <xdr:col>82</xdr:col>
      <xdr:colOff>107950</xdr:colOff>
      <xdr:row>21</xdr:row>
      <xdr:rowOff>88900</xdr:rowOff>
    </xdr:to>
    <xdr:cxnSp macro="">
      <xdr:nvCxnSpPr>
        <xdr:cNvPr id="126" name="直線コネクタ 125"/>
        <xdr:cNvCxnSpPr/>
      </xdr:nvCxnSpPr>
      <xdr:spPr>
        <a:xfrm flipV="1">
          <a:off x="16510000" y="2517775"/>
          <a:ext cx="0" cy="1171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60977</xdr:rowOff>
    </xdr:from>
    <xdr:ext cx="762000" cy="259045"/>
    <xdr:sp macro="" textlink="">
      <xdr:nvSpPr>
        <xdr:cNvPr id="127" name="物件費最小値テキスト"/>
        <xdr:cNvSpPr txBox="1"/>
      </xdr:nvSpPr>
      <xdr:spPr>
        <a:xfrm>
          <a:off x="16598900" y="366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88900</xdr:rowOff>
    </xdr:from>
    <xdr:to>
      <xdr:col>82</xdr:col>
      <xdr:colOff>196850</xdr:colOff>
      <xdr:row>21</xdr:row>
      <xdr:rowOff>88900</xdr:rowOff>
    </xdr:to>
    <xdr:cxnSp macro="">
      <xdr:nvCxnSpPr>
        <xdr:cNvPr id="128" name="直線コネクタ 127"/>
        <xdr:cNvCxnSpPr/>
      </xdr:nvCxnSpPr>
      <xdr:spPr>
        <a:xfrm>
          <a:off x="16421100" y="3689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32402</xdr:rowOff>
    </xdr:from>
    <xdr:ext cx="762000" cy="259045"/>
    <xdr:sp macro="" textlink="">
      <xdr:nvSpPr>
        <xdr:cNvPr id="129" name="物件費最大値テキスト"/>
        <xdr:cNvSpPr txBox="1"/>
      </xdr:nvSpPr>
      <xdr:spPr>
        <a:xfrm>
          <a:off x="16598900" y="2261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117475</xdr:rowOff>
    </xdr:from>
    <xdr:to>
      <xdr:col>82</xdr:col>
      <xdr:colOff>196850</xdr:colOff>
      <xdr:row>14</xdr:row>
      <xdr:rowOff>117475</xdr:rowOff>
    </xdr:to>
    <xdr:cxnSp macro="">
      <xdr:nvCxnSpPr>
        <xdr:cNvPr id="130" name="直線コネクタ 129"/>
        <xdr:cNvCxnSpPr/>
      </xdr:nvCxnSpPr>
      <xdr:spPr>
        <a:xfrm>
          <a:off x="16421100" y="2517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12700</xdr:rowOff>
    </xdr:from>
    <xdr:to>
      <xdr:col>82</xdr:col>
      <xdr:colOff>107950</xdr:colOff>
      <xdr:row>15</xdr:row>
      <xdr:rowOff>79375</xdr:rowOff>
    </xdr:to>
    <xdr:cxnSp macro="">
      <xdr:nvCxnSpPr>
        <xdr:cNvPr id="131" name="直線コネクタ 130"/>
        <xdr:cNvCxnSpPr/>
      </xdr:nvCxnSpPr>
      <xdr:spPr>
        <a:xfrm>
          <a:off x="15671800" y="2584450"/>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134002</xdr:rowOff>
    </xdr:from>
    <xdr:ext cx="762000" cy="259045"/>
    <xdr:sp macro="" textlink="">
      <xdr:nvSpPr>
        <xdr:cNvPr id="132" name="物件費平均値テキスト"/>
        <xdr:cNvSpPr txBox="1"/>
      </xdr:nvSpPr>
      <xdr:spPr>
        <a:xfrm>
          <a:off x="16598900" y="27057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161925</xdr:rowOff>
    </xdr:from>
    <xdr:to>
      <xdr:col>82</xdr:col>
      <xdr:colOff>158750</xdr:colOff>
      <xdr:row>16</xdr:row>
      <xdr:rowOff>92075</xdr:rowOff>
    </xdr:to>
    <xdr:sp macro="" textlink="">
      <xdr:nvSpPr>
        <xdr:cNvPr id="133" name="フローチャート: 判断 132"/>
        <xdr:cNvSpPr/>
      </xdr:nvSpPr>
      <xdr:spPr>
        <a:xfrm>
          <a:off x="16459200" y="273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41275</xdr:rowOff>
    </xdr:from>
    <xdr:to>
      <xdr:col>78</xdr:col>
      <xdr:colOff>69850</xdr:colOff>
      <xdr:row>15</xdr:row>
      <xdr:rowOff>12700</xdr:rowOff>
    </xdr:to>
    <xdr:cxnSp macro="">
      <xdr:nvCxnSpPr>
        <xdr:cNvPr id="134" name="直線コネクタ 133"/>
        <xdr:cNvCxnSpPr/>
      </xdr:nvCxnSpPr>
      <xdr:spPr>
        <a:xfrm>
          <a:off x="14782800" y="2441575"/>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95250</xdr:rowOff>
    </xdr:from>
    <xdr:to>
      <xdr:col>78</xdr:col>
      <xdr:colOff>120650</xdr:colOff>
      <xdr:row>16</xdr:row>
      <xdr:rowOff>25400</xdr:rowOff>
    </xdr:to>
    <xdr:sp macro="" textlink="">
      <xdr:nvSpPr>
        <xdr:cNvPr id="135" name="フローチャート: 判断 134"/>
        <xdr:cNvSpPr/>
      </xdr:nvSpPr>
      <xdr:spPr>
        <a:xfrm>
          <a:off x="15621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10177</xdr:rowOff>
    </xdr:from>
    <xdr:ext cx="736600" cy="259045"/>
    <xdr:sp macro="" textlink="">
      <xdr:nvSpPr>
        <xdr:cNvPr id="136" name="テキスト ボックス 135"/>
        <xdr:cNvSpPr txBox="1"/>
      </xdr:nvSpPr>
      <xdr:spPr>
        <a:xfrm>
          <a:off x="15290800" y="275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107950</xdr:rowOff>
    </xdr:from>
    <xdr:to>
      <xdr:col>73</xdr:col>
      <xdr:colOff>180975</xdr:colOff>
      <xdr:row>14</xdr:row>
      <xdr:rowOff>41275</xdr:rowOff>
    </xdr:to>
    <xdr:cxnSp macro="">
      <xdr:nvCxnSpPr>
        <xdr:cNvPr id="137" name="直線コネクタ 136"/>
        <xdr:cNvCxnSpPr/>
      </xdr:nvCxnSpPr>
      <xdr:spPr>
        <a:xfrm>
          <a:off x="13893800" y="2336800"/>
          <a:ext cx="8890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0</xdr:rowOff>
    </xdr:from>
    <xdr:to>
      <xdr:col>74</xdr:col>
      <xdr:colOff>31750</xdr:colOff>
      <xdr:row>15</xdr:row>
      <xdr:rowOff>101600</xdr:rowOff>
    </xdr:to>
    <xdr:sp macro="" textlink="">
      <xdr:nvSpPr>
        <xdr:cNvPr id="138" name="フローチャート: 判断 137"/>
        <xdr:cNvSpPr/>
      </xdr:nvSpPr>
      <xdr:spPr>
        <a:xfrm>
          <a:off x="14732000" y="257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86377</xdr:rowOff>
    </xdr:from>
    <xdr:ext cx="762000" cy="259045"/>
    <xdr:sp macro="" textlink="">
      <xdr:nvSpPr>
        <xdr:cNvPr id="139" name="テキスト ボックス 138"/>
        <xdr:cNvSpPr txBox="1"/>
      </xdr:nvSpPr>
      <xdr:spPr>
        <a:xfrm>
          <a:off x="14401800" y="265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69850</xdr:rowOff>
    </xdr:from>
    <xdr:to>
      <xdr:col>69</xdr:col>
      <xdr:colOff>92075</xdr:colOff>
      <xdr:row>13</xdr:row>
      <xdr:rowOff>107950</xdr:rowOff>
    </xdr:to>
    <xdr:cxnSp macro="">
      <xdr:nvCxnSpPr>
        <xdr:cNvPr id="140" name="直線コネクタ 139"/>
        <xdr:cNvCxnSpPr/>
      </xdr:nvCxnSpPr>
      <xdr:spPr>
        <a:xfrm>
          <a:off x="13004800" y="2298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133350</xdr:rowOff>
    </xdr:from>
    <xdr:to>
      <xdr:col>69</xdr:col>
      <xdr:colOff>142875</xdr:colOff>
      <xdr:row>15</xdr:row>
      <xdr:rowOff>63500</xdr:rowOff>
    </xdr:to>
    <xdr:sp macro="" textlink="">
      <xdr:nvSpPr>
        <xdr:cNvPr id="141" name="フローチャート: 判断 140"/>
        <xdr:cNvSpPr/>
      </xdr:nvSpPr>
      <xdr:spPr>
        <a:xfrm>
          <a:off x="13843000" y="253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48277</xdr:rowOff>
    </xdr:from>
    <xdr:ext cx="762000" cy="259045"/>
    <xdr:sp macro="" textlink="">
      <xdr:nvSpPr>
        <xdr:cNvPr id="142" name="テキスト ボックス 141"/>
        <xdr:cNvSpPr txBox="1"/>
      </xdr:nvSpPr>
      <xdr:spPr>
        <a:xfrm>
          <a:off x="13512800" y="262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123825</xdr:rowOff>
    </xdr:from>
    <xdr:to>
      <xdr:col>65</xdr:col>
      <xdr:colOff>53975</xdr:colOff>
      <xdr:row>15</xdr:row>
      <xdr:rowOff>53975</xdr:rowOff>
    </xdr:to>
    <xdr:sp macro="" textlink="">
      <xdr:nvSpPr>
        <xdr:cNvPr id="143" name="フローチャート: 判断 142"/>
        <xdr:cNvSpPr/>
      </xdr:nvSpPr>
      <xdr:spPr>
        <a:xfrm>
          <a:off x="12954000" y="2524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38752</xdr:rowOff>
    </xdr:from>
    <xdr:ext cx="762000" cy="259045"/>
    <xdr:sp macro="" textlink="">
      <xdr:nvSpPr>
        <xdr:cNvPr id="144" name="テキスト ボックス 143"/>
        <xdr:cNvSpPr txBox="1"/>
      </xdr:nvSpPr>
      <xdr:spPr>
        <a:xfrm>
          <a:off x="12623800" y="2610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28575</xdr:rowOff>
    </xdr:from>
    <xdr:to>
      <xdr:col>82</xdr:col>
      <xdr:colOff>158750</xdr:colOff>
      <xdr:row>15</xdr:row>
      <xdr:rowOff>130175</xdr:rowOff>
    </xdr:to>
    <xdr:sp macro="" textlink="">
      <xdr:nvSpPr>
        <xdr:cNvPr id="150" name="楕円 149"/>
        <xdr:cNvSpPr/>
      </xdr:nvSpPr>
      <xdr:spPr>
        <a:xfrm>
          <a:off x="16459200" y="260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45102</xdr:rowOff>
    </xdr:from>
    <xdr:ext cx="762000" cy="259045"/>
    <xdr:sp macro="" textlink="">
      <xdr:nvSpPr>
        <xdr:cNvPr id="151" name="物件費該当値テキスト"/>
        <xdr:cNvSpPr txBox="1"/>
      </xdr:nvSpPr>
      <xdr:spPr>
        <a:xfrm>
          <a:off x="16598900" y="2445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133350</xdr:rowOff>
    </xdr:from>
    <xdr:to>
      <xdr:col>78</xdr:col>
      <xdr:colOff>120650</xdr:colOff>
      <xdr:row>15</xdr:row>
      <xdr:rowOff>63500</xdr:rowOff>
    </xdr:to>
    <xdr:sp macro="" textlink="">
      <xdr:nvSpPr>
        <xdr:cNvPr id="152" name="楕円 151"/>
        <xdr:cNvSpPr/>
      </xdr:nvSpPr>
      <xdr:spPr>
        <a:xfrm>
          <a:off x="15621000" y="253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73677</xdr:rowOff>
    </xdr:from>
    <xdr:ext cx="736600" cy="259045"/>
    <xdr:sp macro="" textlink="">
      <xdr:nvSpPr>
        <xdr:cNvPr id="153" name="テキスト ボックス 152"/>
        <xdr:cNvSpPr txBox="1"/>
      </xdr:nvSpPr>
      <xdr:spPr>
        <a:xfrm>
          <a:off x="15290800" y="230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161925</xdr:rowOff>
    </xdr:from>
    <xdr:to>
      <xdr:col>74</xdr:col>
      <xdr:colOff>31750</xdr:colOff>
      <xdr:row>14</xdr:row>
      <xdr:rowOff>92075</xdr:rowOff>
    </xdr:to>
    <xdr:sp macro="" textlink="">
      <xdr:nvSpPr>
        <xdr:cNvPr id="154" name="楕円 153"/>
        <xdr:cNvSpPr/>
      </xdr:nvSpPr>
      <xdr:spPr>
        <a:xfrm>
          <a:off x="14732000" y="239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102252</xdr:rowOff>
    </xdr:from>
    <xdr:ext cx="762000" cy="259045"/>
    <xdr:sp macro="" textlink="">
      <xdr:nvSpPr>
        <xdr:cNvPr id="155" name="テキスト ボックス 154"/>
        <xdr:cNvSpPr txBox="1"/>
      </xdr:nvSpPr>
      <xdr:spPr>
        <a:xfrm>
          <a:off x="14401800" y="2159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57150</xdr:rowOff>
    </xdr:from>
    <xdr:to>
      <xdr:col>69</xdr:col>
      <xdr:colOff>142875</xdr:colOff>
      <xdr:row>13</xdr:row>
      <xdr:rowOff>158750</xdr:rowOff>
    </xdr:to>
    <xdr:sp macro="" textlink="">
      <xdr:nvSpPr>
        <xdr:cNvPr id="156" name="楕円 155"/>
        <xdr:cNvSpPr/>
      </xdr:nvSpPr>
      <xdr:spPr>
        <a:xfrm>
          <a:off x="13843000" y="228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168927</xdr:rowOff>
    </xdr:from>
    <xdr:ext cx="762000" cy="259045"/>
    <xdr:sp macro="" textlink="">
      <xdr:nvSpPr>
        <xdr:cNvPr id="157" name="テキスト ボックス 156"/>
        <xdr:cNvSpPr txBox="1"/>
      </xdr:nvSpPr>
      <xdr:spPr>
        <a:xfrm>
          <a:off x="13512800" y="205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19050</xdr:rowOff>
    </xdr:from>
    <xdr:to>
      <xdr:col>65</xdr:col>
      <xdr:colOff>53975</xdr:colOff>
      <xdr:row>13</xdr:row>
      <xdr:rowOff>120650</xdr:rowOff>
    </xdr:to>
    <xdr:sp macro="" textlink="">
      <xdr:nvSpPr>
        <xdr:cNvPr id="158" name="楕円 157"/>
        <xdr:cNvSpPr/>
      </xdr:nvSpPr>
      <xdr:spPr>
        <a:xfrm>
          <a:off x="129540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130827</xdr:rowOff>
    </xdr:from>
    <xdr:ext cx="762000" cy="259045"/>
    <xdr:sp macro="" textlink="">
      <xdr:nvSpPr>
        <xdr:cNvPr id="159" name="テキスト ボックス 158"/>
        <xdr:cNvSpPr txBox="1"/>
      </xdr:nvSpPr>
      <xdr:spPr>
        <a:xfrm>
          <a:off x="126238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令和２年度は児童手当に要する経費の減などで扶助費全体としては減となったものの、分母の減により、前年度比０．４ポイントの増となり、引き続き類似団体より高い水準にある。今後も高水準で推移することが予測されるため、介護予防施策等を推進し、増加抑制に努める。</a:t>
          </a: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62</xdr:row>
      <xdr:rowOff>18143</xdr:rowOff>
    </xdr:to>
    <xdr:cxnSp macro="">
      <xdr:nvCxnSpPr>
        <xdr:cNvPr id="189" name="直線コネクタ 188"/>
        <xdr:cNvCxnSpPr/>
      </xdr:nvCxnSpPr>
      <xdr:spPr>
        <a:xfrm flipV="1">
          <a:off x="4826000" y="9080500"/>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161670</xdr:rowOff>
    </xdr:from>
    <xdr:ext cx="762000" cy="259045"/>
    <xdr:sp macro="" textlink="">
      <xdr:nvSpPr>
        <xdr:cNvPr id="190" name="扶助費最小値テキスト"/>
        <xdr:cNvSpPr txBox="1"/>
      </xdr:nvSpPr>
      <xdr:spPr>
        <a:xfrm>
          <a:off x="4914900" y="10620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18143</xdr:rowOff>
    </xdr:from>
    <xdr:to>
      <xdr:col>24</xdr:col>
      <xdr:colOff>114300</xdr:colOff>
      <xdr:row>62</xdr:row>
      <xdr:rowOff>18143</xdr:rowOff>
    </xdr:to>
    <xdr:cxnSp macro="">
      <xdr:nvCxnSpPr>
        <xdr:cNvPr id="191" name="直線コネクタ 190"/>
        <xdr:cNvCxnSpPr/>
      </xdr:nvCxnSpPr>
      <xdr:spPr>
        <a:xfrm>
          <a:off x="4737100" y="1064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92"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93" name="直線コネクタ 192"/>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1815</xdr:rowOff>
    </xdr:from>
    <xdr:to>
      <xdr:col>24</xdr:col>
      <xdr:colOff>25400</xdr:colOff>
      <xdr:row>60</xdr:row>
      <xdr:rowOff>45357</xdr:rowOff>
    </xdr:to>
    <xdr:cxnSp macro="">
      <xdr:nvCxnSpPr>
        <xdr:cNvPr id="194" name="直線コネクタ 193"/>
        <xdr:cNvCxnSpPr/>
      </xdr:nvCxnSpPr>
      <xdr:spPr>
        <a:xfrm>
          <a:off x="3987800" y="10288815"/>
          <a:ext cx="8382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51905</xdr:rowOff>
    </xdr:from>
    <xdr:ext cx="762000" cy="259045"/>
    <xdr:sp macro="" textlink="">
      <xdr:nvSpPr>
        <xdr:cNvPr id="195" name="扶助費平均値テキスト"/>
        <xdr:cNvSpPr txBox="1"/>
      </xdr:nvSpPr>
      <xdr:spPr>
        <a:xfrm>
          <a:off x="4914900" y="9996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35378</xdr:rowOff>
    </xdr:from>
    <xdr:to>
      <xdr:col>24</xdr:col>
      <xdr:colOff>76200</xdr:colOff>
      <xdr:row>59</xdr:row>
      <xdr:rowOff>136978</xdr:rowOff>
    </xdr:to>
    <xdr:sp macro="" textlink="">
      <xdr:nvSpPr>
        <xdr:cNvPr id="196" name="フローチャート: 判断 195"/>
        <xdr:cNvSpPr/>
      </xdr:nvSpPr>
      <xdr:spPr>
        <a:xfrm>
          <a:off x="4775200" y="1015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1815</xdr:rowOff>
    </xdr:from>
    <xdr:to>
      <xdr:col>19</xdr:col>
      <xdr:colOff>187325</xdr:colOff>
      <xdr:row>60</xdr:row>
      <xdr:rowOff>67128</xdr:rowOff>
    </xdr:to>
    <xdr:cxnSp macro="">
      <xdr:nvCxnSpPr>
        <xdr:cNvPr id="197" name="直線コネクタ 196"/>
        <xdr:cNvCxnSpPr/>
      </xdr:nvCxnSpPr>
      <xdr:spPr>
        <a:xfrm flipV="1">
          <a:off x="3098800" y="102888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163285</xdr:rowOff>
    </xdr:from>
    <xdr:to>
      <xdr:col>20</xdr:col>
      <xdr:colOff>38100</xdr:colOff>
      <xdr:row>59</xdr:row>
      <xdr:rowOff>93435</xdr:rowOff>
    </xdr:to>
    <xdr:sp macro="" textlink="">
      <xdr:nvSpPr>
        <xdr:cNvPr id="198" name="フローチャート: 判断 197"/>
        <xdr:cNvSpPr/>
      </xdr:nvSpPr>
      <xdr:spPr>
        <a:xfrm>
          <a:off x="3937000" y="10107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103612</xdr:rowOff>
    </xdr:from>
    <xdr:ext cx="736600" cy="259045"/>
    <xdr:sp macro="" textlink="">
      <xdr:nvSpPr>
        <xdr:cNvPr id="199" name="テキスト ボックス 198"/>
        <xdr:cNvSpPr txBox="1"/>
      </xdr:nvSpPr>
      <xdr:spPr>
        <a:xfrm>
          <a:off x="3606800" y="9876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162378</xdr:rowOff>
    </xdr:from>
    <xdr:to>
      <xdr:col>15</xdr:col>
      <xdr:colOff>98425</xdr:colOff>
      <xdr:row>60</xdr:row>
      <xdr:rowOff>67128</xdr:rowOff>
    </xdr:to>
    <xdr:cxnSp macro="">
      <xdr:nvCxnSpPr>
        <xdr:cNvPr id="200" name="直線コネクタ 199"/>
        <xdr:cNvCxnSpPr/>
      </xdr:nvCxnSpPr>
      <xdr:spPr>
        <a:xfrm>
          <a:off x="2209800" y="10277928"/>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59</xdr:row>
      <xdr:rowOff>13607</xdr:rowOff>
    </xdr:from>
    <xdr:to>
      <xdr:col>15</xdr:col>
      <xdr:colOff>149225</xdr:colOff>
      <xdr:row>59</xdr:row>
      <xdr:rowOff>115207</xdr:rowOff>
    </xdr:to>
    <xdr:sp macro="" textlink="">
      <xdr:nvSpPr>
        <xdr:cNvPr id="201" name="フローチャート: 判断 200"/>
        <xdr:cNvSpPr/>
      </xdr:nvSpPr>
      <xdr:spPr>
        <a:xfrm>
          <a:off x="3048000" y="1012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125384</xdr:rowOff>
    </xdr:from>
    <xdr:ext cx="762000" cy="259045"/>
    <xdr:sp macro="" textlink="">
      <xdr:nvSpPr>
        <xdr:cNvPr id="202" name="テキスト ボックス 201"/>
        <xdr:cNvSpPr txBox="1"/>
      </xdr:nvSpPr>
      <xdr:spPr>
        <a:xfrm>
          <a:off x="2717800" y="989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162378</xdr:rowOff>
    </xdr:from>
    <xdr:to>
      <xdr:col>11</xdr:col>
      <xdr:colOff>9525</xdr:colOff>
      <xdr:row>60</xdr:row>
      <xdr:rowOff>12700</xdr:rowOff>
    </xdr:to>
    <xdr:cxnSp macro="">
      <xdr:nvCxnSpPr>
        <xdr:cNvPr id="203" name="直線コネクタ 202"/>
        <xdr:cNvCxnSpPr/>
      </xdr:nvCxnSpPr>
      <xdr:spPr>
        <a:xfrm flipV="1">
          <a:off x="1320800" y="102779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59</xdr:row>
      <xdr:rowOff>2722</xdr:rowOff>
    </xdr:from>
    <xdr:to>
      <xdr:col>11</xdr:col>
      <xdr:colOff>60325</xdr:colOff>
      <xdr:row>59</xdr:row>
      <xdr:rowOff>104322</xdr:rowOff>
    </xdr:to>
    <xdr:sp macro="" textlink="">
      <xdr:nvSpPr>
        <xdr:cNvPr id="204" name="フローチャート: 判断 203"/>
        <xdr:cNvSpPr/>
      </xdr:nvSpPr>
      <xdr:spPr>
        <a:xfrm>
          <a:off x="2159000" y="1011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114499</xdr:rowOff>
    </xdr:from>
    <xdr:ext cx="762000" cy="259045"/>
    <xdr:sp macro="" textlink="">
      <xdr:nvSpPr>
        <xdr:cNvPr id="205" name="テキスト ボックス 204"/>
        <xdr:cNvSpPr txBox="1"/>
      </xdr:nvSpPr>
      <xdr:spPr>
        <a:xfrm>
          <a:off x="1828800" y="988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65315</xdr:rowOff>
    </xdr:from>
    <xdr:to>
      <xdr:col>6</xdr:col>
      <xdr:colOff>171450</xdr:colOff>
      <xdr:row>58</xdr:row>
      <xdr:rowOff>166915</xdr:rowOff>
    </xdr:to>
    <xdr:sp macro="" textlink="">
      <xdr:nvSpPr>
        <xdr:cNvPr id="206" name="フローチャート: 判断 205"/>
        <xdr:cNvSpPr/>
      </xdr:nvSpPr>
      <xdr:spPr>
        <a:xfrm>
          <a:off x="1270000" y="1000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5642</xdr:rowOff>
    </xdr:from>
    <xdr:ext cx="762000" cy="259045"/>
    <xdr:sp macro="" textlink="">
      <xdr:nvSpPr>
        <xdr:cNvPr id="207" name="テキスト ボックス 206"/>
        <xdr:cNvSpPr txBox="1"/>
      </xdr:nvSpPr>
      <xdr:spPr>
        <a:xfrm>
          <a:off x="939800" y="9778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166007</xdr:rowOff>
    </xdr:from>
    <xdr:to>
      <xdr:col>24</xdr:col>
      <xdr:colOff>76200</xdr:colOff>
      <xdr:row>60</xdr:row>
      <xdr:rowOff>96157</xdr:rowOff>
    </xdr:to>
    <xdr:sp macro="" textlink="">
      <xdr:nvSpPr>
        <xdr:cNvPr id="213" name="楕円 212"/>
        <xdr:cNvSpPr/>
      </xdr:nvSpPr>
      <xdr:spPr>
        <a:xfrm>
          <a:off x="4775200" y="1028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138084</xdr:rowOff>
    </xdr:from>
    <xdr:ext cx="762000" cy="259045"/>
    <xdr:sp macro="" textlink="">
      <xdr:nvSpPr>
        <xdr:cNvPr id="214" name="扶助費該当値テキスト"/>
        <xdr:cNvSpPr txBox="1"/>
      </xdr:nvSpPr>
      <xdr:spPr>
        <a:xfrm>
          <a:off x="4914900" y="1025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122465</xdr:rowOff>
    </xdr:from>
    <xdr:to>
      <xdr:col>20</xdr:col>
      <xdr:colOff>38100</xdr:colOff>
      <xdr:row>60</xdr:row>
      <xdr:rowOff>52615</xdr:rowOff>
    </xdr:to>
    <xdr:sp macro="" textlink="">
      <xdr:nvSpPr>
        <xdr:cNvPr id="215" name="楕円 214"/>
        <xdr:cNvSpPr/>
      </xdr:nvSpPr>
      <xdr:spPr>
        <a:xfrm>
          <a:off x="3937000" y="1023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37392</xdr:rowOff>
    </xdr:from>
    <xdr:ext cx="736600" cy="259045"/>
    <xdr:sp macro="" textlink="">
      <xdr:nvSpPr>
        <xdr:cNvPr id="216" name="テキスト ボックス 215"/>
        <xdr:cNvSpPr txBox="1"/>
      </xdr:nvSpPr>
      <xdr:spPr>
        <a:xfrm>
          <a:off x="3606800" y="10324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16328</xdr:rowOff>
    </xdr:from>
    <xdr:to>
      <xdr:col>15</xdr:col>
      <xdr:colOff>149225</xdr:colOff>
      <xdr:row>60</xdr:row>
      <xdr:rowOff>117928</xdr:rowOff>
    </xdr:to>
    <xdr:sp macro="" textlink="">
      <xdr:nvSpPr>
        <xdr:cNvPr id="217" name="楕円 216"/>
        <xdr:cNvSpPr/>
      </xdr:nvSpPr>
      <xdr:spPr>
        <a:xfrm>
          <a:off x="3048000" y="1030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102705</xdr:rowOff>
    </xdr:from>
    <xdr:ext cx="762000" cy="259045"/>
    <xdr:sp macro="" textlink="">
      <xdr:nvSpPr>
        <xdr:cNvPr id="218" name="テキスト ボックス 217"/>
        <xdr:cNvSpPr txBox="1"/>
      </xdr:nvSpPr>
      <xdr:spPr>
        <a:xfrm>
          <a:off x="2717800" y="1038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111578</xdr:rowOff>
    </xdr:from>
    <xdr:to>
      <xdr:col>11</xdr:col>
      <xdr:colOff>60325</xdr:colOff>
      <xdr:row>60</xdr:row>
      <xdr:rowOff>41728</xdr:rowOff>
    </xdr:to>
    <xdr:sp macro="" textlink="">
      <xdr:nvSpPr>
        <xdr:cNvPr id="219" name="楕円 218"/>
        <xdr:cNvSpPr/>
      </xdr:nvSpPr>
      <xdr:spPr>
        <a:xfrm>
          <a:off x="2159000" y="1022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26505</xdr:rowOff>
    </xdr:from>
    <xdr:ext cx="762000" cy="259045"/>
    <xdr:sp macro="" textlink="">
      <xdr:nvSpPr>
        <xdr:cNvPr id="220" name="テキスト ボックス 219"/>
        <xdr:cNvSpPr txBox="1"/>
      </xdr:nvSpPr>
      <xdr:spPr>
        <a:xfrm>
          <a:off x="1828800" y="1031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133350</xdr:rowOff>
    </xdr:from>
    <xdr:to>
      <xdr:col>6</xdr:col>
      <xdr:colOff>171450</xdr:colOff>
      <xdr:row>60</xdr:row>
      <xdr:rowOff>63500</xdr:rowOff>
    </xdr:to>
    <xdr:sp macro="" textlink="">
      <xdr:nvSpPr>
        <xdr:cNvPr id="221" name="楕円 220"/>
        <xdr:cNvSpPr/>
      </xdr:nvSpPr>
      <xdr:spPr>
        <a:xfrm>
          <a:off x="1270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48277</xdr:rowOff>
    </xdr:from>
    <xdr:ext cx="762000" cy="259045"/>
    <xdr:sp macro="" textlink="">
      <xdr:nvSpPr>
        <xdr:cNvPr id="222" name="テキスト ボックス 221"/>
        <xdr:cNvSpPr txBox="1"/>
      </xdr:nvSpPr>
      <xdr:spPr>
        <a:xfrm>
          <a:off x="939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介護保険事業会計繰出金の増により、前年度比０．７ポイントの増となった。引き続き類似団体内平均を上回っているため、今後も介護予防施策等を推進するとともに、公共施設の計画的・予防的な維持補修を実施し、増加抑制に努める。</a:t>
          </a:r>
        </a:p>
      </xdr:txBody>
    </xdr:sp>
    <xdr:clientData/>
  </xdr:twoCellAnchor>
  <xdr:oneCellAnchor>
    <xdr:from>
      <xdr:col>62</xdr:col>
      <xdr:colOff>6350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7" name="直線コネクタ 23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8" name="テキスト ボックス 23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9" name="直線コネクタ 23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40" name="テキスト ボックス 23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3" name="直線コネクタ 24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4" name="テキスト ボックス 24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5" name="直線コネクタ 24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6" name="テキスト ボックス 24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107950</xdr:rowOff>
    </xdr:from>
    <xdr:to>
      <xdr:col>82</xdr:col>
      <xdr:colOff>107950</xdr:colOff>
      <xdr:row>60</xdr:row>
      <xdr:rowOff>88900</xdr:rowOff>
    </xdr:to>
    <xdr:cxnSp macro="">
      <xdr:nvCxnSpPr>
        <xdr:cNvPr id="250" name="直線コネクタ 249"/>
        <xdr:cNvCxnSpPr/>
      </xdr:nvCxnSpPr>
      <xdr:spPr>
        <a:xfrm flipV="1">
          <a:off x="16510000" y="90233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60977</xdr:rowOff>
    </xdr:from>
    <xdr:ext cx="762000" cy="259045"/>
    <xdr:sp macro="" textlink="">
      <xdr:nvSpPr>
        <xdr:cNvPr id="251" name="その他最小値テキスト"/>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88900</xdr:rowOff>
    </xdr:from>
    <xdr:to>
      <xdr:col>82</xdr:col>
      <xdr:colOff>196850</xdr:colOff>
      <xdr:row>60</xdr:row>
      <xdr:rowOff>88900</xdr:rowOff>
    </xdr:to>
    <xdr:cxnSp macro="">
      <xdr:nvCxnSpPr>
        <xdr:cNvPr id="252" name="直線コネクタ 251"/>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22877</xdr:rowOff>
    </xdr:from>
    <xdr:ext cx="762000" cy="259045"/>
    <xdr:sp macro="" textlink="">
      <xdr:nvSpPr>
        <xdr:cNvPr id="253" name="その他最大値テキスト"/>
        <xdr:cNvSpPr txBox="1"/>
      </xdr:nvSpPr>
      <xdr:spPr>
        <a:xfrm>
          <a:off x="16598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107950</xdr:rowOff>
    </xdr:from>
    <xdr:to>
      <xdr:col>82</xdr:col>
      <xdr:colOff>196850</xdr:colOff>
      <xdr:row>52</xdr:row>
      <xdr:rowOff>107950</xdr:rowOff>
    </xdr:to>
    <xdr:cxnSp macro="">
      <xdr:nvCxnSpPr>
        <xdr:cNvPr id="254" name="直線コネクタ 253"/>
        <xdr:cNvCxnSpPr/>
      </xdr:nvCxnSpPr>
      <xdr:spPr>
        <a:xfrm>
          <a:off x="16421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165100</xdr:rowOff>
    </xdr:from>
    <xdr:to>
      <xdr:col>82</xdr:col>
      <xdr:colOff>107950</xdr:colOff>
      <xdr:row>58</xdr:row>
      <xdr:rowOff>127000</xdr:rowOff>
    </xdr:to>
    <xdr:cxnSp macro="">
      <xdr:nvCxnSpPr>
        <xdr:cNvPr id="255" name="直線コネクタ 254"/>
        <xdr:cNvCxnSpPr/>
      </xdr:nvCxnSpPr>
      <xdr:spPr>
        <a:xfrm>
          <a:off x="15671800" y="993775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92727</xdr:rowOff>
    </xdr:from>
    <xdr:ext cx="762000" cy="259045"/>
    <xdr:sp macro="" textlink="">
      <xdr:nvSpPr>
        <xdr:cNvPr id="256" name="その他平均値テキスト"/>
        <xdr:cNvSpPr txBox="1"/>
      </xdr:nvSpPr>
      <xdr:spPr>
        <a:xfrm>
          <a:off x="16598900" y="9693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76200</xdr:rowOff>
    </xdr:from>
    <xdr:to>
      <xdr:col>82</xdr:col>
      <xdr:colOff>158750</xdr:colOff>
      <xdr:row>58</xdr:row>
      <xdr:rowOff>6350</xdr:rowOff>
    </xdr:to>
    <xdr:sp macro="" textlink="">
      <xdr:nvSpPr>
        <xdr:cNvPr id="257" name="フローチャート: 判断 256"/>
        <xdr:cNvSpPr/>
      </xdr:nvSpPr>
      <xdr:spPr>
        <a:xfrm>
          <a:off x="164592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165100</xdr:rowOff>
    </xdr:from>
    <xdr:to>
      <xdr:col>78</xdr:col>
      <xdr:colOff>69850</xdr:colOff>
      <xdr:row>58</xdr:row>
      <xdr:rowOff>50800</xdr:rowOff>
    </xdr:to>
    <xdr:cxnSp macro="">
      <xdr:nvCxnSpPr>
        <xdr:cNvPr id="258" name="直線コネクタ 257"/>
        <xdr:cNvCxnSpPr/>
      </xdr:nvCxnSpPr>
      <xdr:spPr>
        <a:xfrm flipV="1">
          <a:off x="14782800" y="99377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59" name="フローチャート: 判断 258"/>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92727</xdr:rowOff>
    </xdr:from>
    <xdr:ext cx="736600" cy="259045"/>
    <xdr:sp macro="" textlink="">
      <xdr:nvSpPr>
        <xdr:cNvPr id="260" name="テキスト ボックス 259"/>
        <xdr:cNvSpPr txBox="1"/>
      </xdr:nvSpPr>
      <xdr:spPr>
        <a:xfrm>
          <a:off x="15290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12700</xdr:rowOff>
    </xdr:from>
    <xdr:to>
      <xdr:col>73</xdr:col>
      <xdr:colOff>180975</xdr:colOff>
      <xdr:row>58</xdr:row>
      <xdr:rowOff>50800</xdr:rowOff>
    </xdr:to>
    <xdr:cxnSp macro="">
      <xdr:nvCxnSpPr>
        <xdr:cNvPr id="261" name="直線コネクタ 260"/>
        <xdr:cNvCxnSpPr/>
      </xdr:nvCxnSpPr>
      <xdr:spPr>
        <a:xfrm>
          <a:off x="13893800" y="9956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19050</xdr:rowOff>
    </xdr:from>
    <xdr:to>
      <xdr:col>74</xdr:col>
      <xdr:colOff>31750</xdr:colOff>
      <xdr:row>57</xdr:row>
      <xdr:rowOff>120650</xdr:rowOff>
    </xdr:to>
    <xdr:sp macro="" textlink="">
      <xdr:nvSpPr>
        <xdr:cNvPr id="262" name="フローチャート: 判断 261"/>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130827</xdr:rowOff>
    </xdr:from>
    <xdr:ext cx="762000" cy="259045"/>
    <xdr:sp macro="" textlink="">
      <xdr:nvSpPr>
        <xdr:cNvPr id="263" name="テキスト ボックス 262"/>
        <xdr:cNvSpPr txBox="1"/>
      </xdr:nvSpPr>
      <xdr:spPr>
        <a:xfrm>
          <a:off x="14401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12700</xdr:rowOff>
    </xdr:from>
    <xdr:to>
      <xdr:col>69</xdr:col>
      <xdr:colOff>92075</xdr:colOff>
      <xdr:row>58</xdr:row>
      <xdr:rowOff>12700</xdr:rowOff>
    </xdr:to>
    <xdr:cxnSp macro="">
      <xdr:nvCxnSpPr>
        <xdr:cNvPr id="264" name="直線コネクタ 263"/>
        <xdr:cNvCxnSpPr/>
      </xdr:nvCxnSpPr>
      <xdr:spPr>
        <a:xfrm>
          <a:off x="13004800" y="9956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19050</xdr:rowOff>
    </xdr:from>
    <xdr:to>
      <xdr:col>69</xdr:col>
      <xdr:colOff>142875</xdr:colOff>
      <xdr:row>57</xdr:row>
      <xdr:rowOff>120650</xdr:rowOff>
    </xdr:to>
    <xdr:sp macro="" textlink="">
      <xdr:nvSpPr>
        <xdr:cNvPr id="265" name="フローチャート: 判断 264"/>
        <xdr:cNvSpPr/>
      </xdr:nvSpPr>
      <xdr:spPr>
        <a:xfrm>
          <a:off x="13843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130827</xdr:rowOff>
    </xdr:from>
    <xdr:ext cx="762000" cy="259045"/>
    <xdr:sp macro="" textlink="">
      <xdr:nvSpPr>
        <xdr:cNvPr id="266" name="テキスト ボックス 265"/>
        <xdr:cNvSpPr txBox="1"/>
      </xdr:nvSpPr>
      <xdr:spPr>
        <a:xfrm>
          <a:off x="13512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67" name="フローチャート: 判断 266"/>
        <xdr:cNvSpPr/>
      </xdr:nvSpPr>
      <xdr:spPr>
        <a:xfrm>
          <a:off x="12954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92727</xdr:rowOff>
    </xdr:from>
    <xdr:ext cx="762000" cy="259045"/>
    <xdr:sp macro="" textlink="">
      <xdr:nvSpPr>
        <xdr:cNvPr id="268" name="テキスト ボックス 267"/>
        <xdr:cNvSpPr txBox="1"/>
      </xdr:nvSpPr>
      <xdr:spPr>
        <a:xfrm>
          <a:off x="12623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76200</xdr:rowOff>
    </xdr:from>
    <xdr:to>
      <xdr:col>82</xdr:col>
      <xdr:colOff>158750</xdr:colOff>
      <xdr:row>59</xdr:row>
      <xdr:rowOff>6350</xdr:rowOff>
    </xdr:to>
    <xdr:sp macro="" textlink="">
      <xdr:nvSpPr>
        <xdr:cNvPr id="274" name="楕円 273"/>
        <xdr:cNvSpPr/>
      </xdr:nvSpPr>
      <xdr:spPr>
        <a:xfrm>
          <a:off x="16459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48277</xdr:rowOff>
    </xdr:from>
    <xdr:ext cx="762000" cy="259045"/>
    <xdr:sp macro="" textlink="">
      <xdr:nvSpPr>
        <xdr:cNvPr id="275" name="その他該当値テキスト"/>
        <xdr:cNvSpPr txBox="1"/>
      </xdr:nvSpPr>
      <xdr:spPr>
        <a:xfrm>
          <a:off x="16598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114300</xdr:rowOff>
    </xdr:from>
    <xdr:to>
      <xdr:col>78</xdr:col>
      <xdr:colOff>120650</xdr:colOff>
      <xdr:row>58</xdr:row>
      <xdr:rowOff>44450</xdr:rowOff>
    </xdr:to>
    <xdr:sp macro="" textlink="">
      <xdr:nvSpPr>
        <xdr:cNvPr id="276" name="楕円 275"/>
        <xdr:cNvSpPr/>
      </xdr:nvSpPr>
      <xdr:spPr>
        <a:xfrm>
          <a:off x="156210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29227</xdr:rowOff>
    </xdr:from>
    <xdr:ext cx="736600" cy="259045"/>
    <xdr:sp macro="" textlink="">
      <xdr:nvSpPr>
        <xdr:cNvPr id="277" name="テキスト ボックス 276"/>
        <xdr:cNvSpPr txBox="1"/>
      </xdr:nvSpPr>
      <xdr:spPr>
        <a:xfrm>
          <a:off x="15290800" y="9973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0</xdr:rowOff>
    </xdr:from>
    <xdr:to>
      <xdr:col>74</xdr:col>
      <xdr:colOff>31750</xdr:colOff>
      <xdr:row>58</xdr:row>
      <xdr:rowOff>101600</xdr:rowOff>
    </xdr:to>
    <xdr:sp macro="" textlink="">
      <xdr:nvSpPr>
        <xdr:cNvPr id="278" name="楕円 277"/>
        <xdr:cNvSpPr/>
      </xdr:nvSpPr>
      <xdr:spPr>
        <a:xfrm>
          <a:off x="14732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86377</xdr:rowOff>
    </xdr:from>
    <xdr:ext cx="762000" cy="259045"/>
    <xdr:sp macro="" textlink="">
      <xdr:nvSpPr>
        <xdr:cNvPr id="279" name="テキスト ボックス 278"/>
        <xdr:cNvSpPr txBox="1"/>
      </xdr:nvSpPr>
      <xdr:spPr>
        <a:xfrm>
          <a:off x="14401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133350</xdr:rowOff>
    </xdr:from>
    <xdr:to>
      <xdr:col>69</xdr:col>
      <xdr:colOff>142875</xdr:colOff>
      <xdr:row>58</xdr:row>
      <xdr:rowOff>63500</xdr:rowOff>
    </xdr:to>
    <xdr:sp macro="" textlink="">
      <xdr:nvSpPr>
        <xdr:cNvPr id="280" name="楕円 279"/>
        <xdr:cNvSpPr/>
      </xdr:nvSpPr>
      <xdr:spPr>
        <a:xfrm>
          <a:off x="13843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48277</xdr:rowOff>
    </xdr:from>
    <xdr:ext cx="762000" cy="259045"/>
    <xdr:sp macro="" textlink="">
      <xdr:nvSpPr>
        <xdr:cNvPr id="281" name="テキスト ボックス 280"/>
        <xdr:cNvSpPr txBox="1"/>
      </xdr:nvSpPr>
      <xdr:spPr>
        <a:xfrm>
          <a:off x="13512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133350</xdr:rowOff>
    </xdr:from>
    <xdr:to>
      <xdr:col>65</xdr:col>
      <xdr:colOff>53975</xdr:colOff>
      <xdr:row>58</xdr:row>
      <xdr:rowOff>63500</xdr:rowOff>
    </xdr:to>
    <xdr:sp macro="" textlink="">
      <xdr:nvSpPr>
        <xdr:cNvPr id="282" name="楕円 281"/>
        <xdr:cNvSpPr/>
      </xdr:nvSpPr>
      <xdr:spPr>
        <a:xfrm>
          <a:off x="12954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48277</xdr:rowOff>
    </xdr:from>
    <xdr:ext cx="762000" cy="259045"/>
    <xdr:sp macro="" textlink="">
      <xdr:nvSpPr>
        <xdr:cNvPr id="283" name="テキスト ボックス 282"/>
        <xdr:cNvSpPr txBox="1"/>
      </xdr:nvSpPr>
      <xdr:spPr>
        <a:xfrm>
          <a:off x="12623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令和２年度は省エネルギー設備等導入費助成に要する経費の減などにより補助費全体としては減となったが、分母の減により前年度比０．１ポイントの増となり、類似団体内平均を上回っている。今後も補助・負担の適正化を図り、増加抑制に努める。</a:t>
          </a: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8" name="直線コネクタ 29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9" name="テキスト ボックス 29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0" name="直線コネクタ 29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1" name="テキスト ボックス 30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2" name="直線コネクタ 30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3" name="テキスト ボックス 30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4" name="直線コネクタ 30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5" name="テキスト ボックス 30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6" name="直線コネクタ 30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7" name="テキスト ボックス 30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50800</xdr:rowOff>
    </xdr:from>
    <xdr:to>
      <xdr:col>82</xdr:col>
      <xdr:colOff>107950</xdr:colOff>
      <xdr:row>41</xdr:row>
      <xdr:rowOff>88900</xdr:rowOff>
    </xdr:to>
    <xdr:cxnSp macro="">
      <xdr:nvCxnSpPr>
        <xdr:cNvPr id="311" name="直線コネクタ 310"/>
        <xdr:cNvCxnSpPr/>
      </xdr:nvCxnSpPr>
      <xdr:spPr>
        <a:xfrm flipV="1">
          <a:off x="16510000" y="588010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60977</xdr:rowOff>
    </xdr:from>
    <xdr:ext cx="762000" cy="259045"/>
    <xdr:sp macro="" textlink="">
      <xdr:nvSpPr>
        <xdr:cNvPr id="312" name="補助費等最小値テキスト"/>
        <xdr:cNvSpPr txBox="1"/>
      </xdr:nvSpPr>
      <xdr:spPr>
        <a:xfrm>
          <a:off x="16598900" y="709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88900</xdr:rowOff>
    </xdr:from>
    <xdr:to>
      <xdr:col>82</xdr:col>
      <xdr:colOff>196850</xdr:colOff>
      <xdr:row>41</xdr:row>
      <xdr:rowOff>88900</xdr:rowOff>
    </xdr:to>
    <xdr:cxnSp macro="">
      <xdr:nvCxnSpPr>
        <xdr:cNvPr id="313" name="直線コネクタ 312"/>
        <xdr:cNvCxnSpPr/>
      </xdr:nvCxnSpPr>
      <xdr:spPr>
        <a:xfrm>
          <a:off x="16421100" y="711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137177</xdr:rowOff>
    </xdr:from>
    <xdr:ext cx="762000" cy="259045"/>
    <xdr:sp macro="" textlink="">
      <xdr:nvSpPr>
        <xdr:cNvPr id="314" name="補助費等最大値テキスト"/>
        <xdr:cNvSpPr txBox="1"/>
      </xdr:nvSpPr>
      <xdr:spPr>
        <a:xfrm>
          <a:off x="16598900" y="562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50800</xdr:rowOff>
    </xdr:from>
    <xdr:to>
      <xdr:col>82</xdr:col>
      <xdr:colOff>196850</xdr:colOff>
      <xdr:row>34</xdr:row>
      <xdr:rowOff>50800</xdr:rowOff>
    </xdr:to>
    <xdr:cxnSp macro="">
      <xdr:nvCxnSpPr>
        <xdr:cNvPr id="315" name="直線コネクタ 314"/>
        <xdr:cNvCxnSpPr/>
      </xdr:nvCxnSpPr>
      <xdr:spPr>
        <a:xfrm>
          <a:off x="16421100" y="588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165100</xdr:rowOff>
    </xdr:from>
    <xdr:to>
      <xdr:col>82</xdr:col>
      <xdr:colOff>107950</xdr:colOff>
      <xdr:row>36</xdr:row>
      <xdr:rowOff>12700</xdr:rowOff>
    </xdr:to>
    <xdr:cxnSp macro="">
      <xdr:nvCxnSpPr>
        <xdr:cNvPr id="316" name="直線コネクタ 315"/>
        <xdr:cNvCxnSpPr/>
      </xdr:nvCxnSpPr>
      <xdr:spPr>
        <a:xfrm>
          <a:off x="15671800" y="61658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111777</xdr:rowOff>
    </xdr:from>
    <xdr:ext cx="762000" cy="259045"/>
    <xdr:sp macro="" textlink="">
      <xdr:nvSpPr>
        <xdr:cNvPr id="317" name="補助費等平均値テキスト"/>
        <xdr:cNvSpPr txBox="1"/>
      </xdr:nvSpPr>
      <xdr:spPr>
        <a:xfrm>
          <a:off x="16598900" y="5941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95250</xdr:rowOff>
    </xdr:from>
    <xdr:to>
      <xdr:col>82</xdr:col>
      <xdr:colOff>158750</xdr:colOff>
      <xdr:row>36</xdr:row>
      <xdr:rowOff>25400</xdr:rowOff>
    </xdr:to>
    <xdr:sp macro="" textlink="">
      <xdr:nvSpPr>
        <xdr:cNvPr id="318" name="フローチャート: 判断 317"/>
        <xdr:cNvSpPr/>
      </xdr:nvSpPr>
      <xdr:spPr>
        <a:xfrm>
          <a:off x="164592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165100</xdr:rowOff>
    </xdr:from>
    <xdr:to>
      <xdr:col>78</xdr:col>
      <xdr:colOff>69850</xdr:colOff>
      <xdr:row>36</xdr:row>
      <xdr:rowOff>12700</xdr:rowOff>
    </xdr:to>
    <xdr:cxnSp macro="">
      <xdr:nvCxnSpPr>
        <xdr:cNvPr id="319" name="直線コネクタ 318"/>
        <xdr:cNvCxnSpPr/>
      </xdr:nvCxnSpPr>
      <xdr:spPr>
        <a:xfrm flipV="1">
          <a:off x="14782800" y="61658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76200</xdr:rowOff>
    </xdr:from>
    <xdr:to>
      <xdr:col>78</xdr:col>
      <xdr:colOff>120650</xdr:colOff>
      <xdr:row>36</xdr:row>
      <xdr:rowOff>6350</xdr:rowOff>
    </xdr:to>
    <xdr:sp macro="" textlink="">
      <xdr:nvSpPr>
        <xdr:cNvPr id="320" name="フローチャート: 判断 319"/>
        <xdr:cNvSpPr/>
      </xdr:nvSpPr>
      <xdr:spPr>
        <a:xfrm>
          <a:off x="15621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16527</xdr:rowOff>
    </xdr:from>
    <xdr:ext cx="736600" cy="259045"/>
    <xdr:sp macro="" textlink="">
      <xdr:nvSpPr>
        <xdr:cNvPr id="321" name="テキスト ボックス 320"/>
        <xdr:cNvSpPr txBox="1"/>
      </xdr:nvSpPr>
      <xdr:spPr>
        <a:xfrm>
          <a:off x="15290800" y="5845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146050</xdr:rowOff>
    </xdr:from>
    <xdr:to>
      <xdr:col>73</xdr:col>
      <xdr:colOff>180975</xdr:colOff>
      <xdr:row>36</xdr:row>
      <xdr:rowOff>12700</xdr:rowOff>
    </xdr:to>
    <xdr:cxnSp macro="">
      <xdr:nvCxnSpPr>
        <xdr:cNvPr id="322" name="直線コネクタ 321"/>
        <xdr:cNvCxnSpPr/>
      </xdr:nvCxnSpPr>
      <xdr:spPr>
        <a:xfrm>
          <a:off x="13893800" y="6146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76200</xdr:rowOff>
    </xdr:from>
    <xdr:to>
      <xdr:col>74</xdr:col>
      <xdr:colOff>31750</xdr:colOff>
      <xdr:row>36</xdr:row>
      <xdr:rowOff>6350</xdr:rowOff>
    </xdr:to>
    <xdr:sp macro="" textlink="">
      <xdr:nvSpPr>
        <xdr:cNvPr id="323" name="フローチャート: 判断 322"/>
        <xdr:cNvSpPr/>
      </xdr:nvSpPr>
      <xdr:spPr>
        <a:xfrm>
          <a:off x="14732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16527</xdr:rowOff>
    </xdr:from>
    <xdr:ext cx="762000" cy="259045"/>
    <xdr:sp macro="" textlink="">
      <xdr:nvSpPr>
        <xdr:cNvPr id="324" name="テキスト ボックス 323"/>
        <xdr:cNvSpPr txBox="1"/>
      </xdr:nvSpPr>
      <xdr:spPr>
        <a:xfrm>
          <a:off x="14401800" y="584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127000</xdr:rowOff>
    </xdr:from>
    <xdr:to>
      <xdr:col>69</xdr:col>
      <xdr:colOff>92075</xdr:colOff>
      <xdr:row>35</xdr:row>
      <xdr:rowOff>146050</xdr:rowOff>
    </xdr:to>
    <xdr:cxnSp macro="">
      <xdr:nvCxnSpPr>
        <xdr:cNvPr id="325" name="直線コネクタ 324"/>
        <xdr:cNvCxnSpPr/>
      </xdr:nvCxnSpPr>
      <xdr:spPr>
        <a:xfrm>
          <a:off x="13004800" y="61277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114300</xdr:rowOff>
    </xdr:from>
    <xdr:to>
      <xdr:col>69</xdr:col>
      <xdr:colOff>142875</xdr:colOff>
      <xdr:row>36</xdr:row>
      <xdr:rowOff>44450</xdr:rowOff>
    </xdr:to>
    <xdr:sp macro="" textlink="">
      <xdr:nvSpPr>
        <xdr:cNvPr id="326" name="フローチャート: 判断 325"/>
        <xdr:cNvSpPr/>
      </xdr:nvSpPr>
      <xdr:spPr>
        <a:xfrm>
          <a:off x="138430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29227</xdr:rowOff>
    </xdr:from>
    <xdr:ext cx="762000" cy="259045"/>
    <xdr:sp macro="" textlink="">
      <xdr:nvSpPr>
        <xdr:cNvPr id="327" name="テキスト ボックス 326"/>
        <xdr:cNvSpPr txBox="1"/>
      </xdr:nvSpPr>
      <xdr:spPr>
        <a:xfrm>
          <a:off x="13512800" y="620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114300</xdr:rowOff>
    </xdr:from>
    <xdr:to>
      <xdr:col>65</xdr:col>
      <xdr:colOff>53975</xdr:colOff>
      <xdr:row>36</xdr:row>
      <xdr:rowOff>44450</xdr:rowOff>
    </xdr:to>
    <xdr:sp macro="" textlink="">
      <xdr:nvSpPr>
        <xdr:cNvPr id="328" name="フローチャート: 判断 327"/>
        <xdr:cNvSpPr/>
      </xdr:nvSpPr>
      <xdr:spPr>
        <a:xfrm>
          <a:off x="129540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29227</xdr:rowOff>
    </xdr:from>
    <xdr:ext cx="762000" cy="259045"/>
    <xdr:sp macro="" textlink="">
      <xdr:nvSpPr>
        <xdr:cNvPr id="329" name="テキスト ボックス 328"/>
        <xdr:cNvSpPr txBox="1"/>
      </xdr:nvSpPr>
      <xdr:spPr>
        <a:xfrm>
          <a:off x="12623800" y="620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133350</xdr:rowOff>
    </xdr:from>
    <xdr:to>
      <xdr:col>82</xdr:col>
      <xdr:colOff>158750</xdr:colOff>
      <xdr:row>36</xdr:row>
      <xdr:rowOff>63500</xdr:rowOff>
    </xdr:to>
    <xdr:sp macro="" textlink="">
      <xdr:nvSpPr>
        <xdr:cNvPr id="335" name="楕円 334"/>
        <xdr:cNvSpPr/>
      </xdr:nvSpPr>
      <xdr:spPr>
        <a:xfrm>
          <a:off x="16459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105427</xdr:rowOff>
    </xdr:from>
    <xdr:ext cx="762000" cy="259045"/>
    <xdr:sp macro="" textlink="">
      <xdr:nvSpPr>
        <xdr:cNvPr id="336" name="補助費等該当値テキスト"/>
        <xdr:cNvSpPr txBox="1"/>
      </xdr:nvSpPr>
      <xdr:spPr>
        <a:xfrm>
          <a:off x="165989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114300</xdr:rowOff>
    </xdr:from>
    <xdr:to>
      <xdr:col>78</xdr:col>
      <xdr:colOff>120650</xdr:colOff>
      <xdr:row>36</xdr:row>
      <xdr:rowOff>44450</xdr:rowOff>
    </xdr:to>
    <xdr:sp macro="" textlink="">
      <xdr:nvSpPr>
        <xdr:cNvPr id="337" name="楕円 336"/>
        <xdr:cNvSpPr/>
      </xdr:nvSpPr>
      <xdr:spPr>
        <a:xfrm>
          <a:off x="15621000" y="611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29227</xdr:rowOff>
    </xdr:from>
    <xdr:ext cx="736600" cy="259045"/>
    <xdr:sp macro="" textlink="">
      <xdr:nvSpPr>
        <xdr:cNvPr id="338" name="テキスト ボックス 337"/>
        <xdr:cNvSpPr txBox="1"/>
      </xdr:nvSpPr>
      <xdr:spPr>
        <a:xfrm>
          <a:off x="15290800" y="6201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133350</xdr:rowOff>
    </xdr:from>
    <xdr:to>
      <xdr:col>74</xdr:col>
      <xdr:colOff>31750</xdr:colOff>
      <xdr:row>36</xdr:row>
      <xdr:rowOff>63500</xdr:rowOff>
    </xdr:to>
    <xdr:sp macro="" textlink="">
      <xdr:nvSpPr>
        <xdr:cNvPr id="339" name="楕円 338"/>
        <xdr:cNvSpPr/>
      </xdr:nvSpPr>
      <xdr:spPr>
        <a:xfrm>
          <a:off x="14732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48277</xdr:rowOff>
    </xdr:from>
    <xdr:ext cx="762000" cy="259045"/>
    <xdr:sp macro="" textlink="">
      <xdr:nvSpPr>
        <xdr:cNvPr id="340" name="テキスト ボックス 339"/>
        <xdr:cNvSpPr txBox="1"/>
      </xdr:nvSpPr>
      <xdr:spPr>
        <a:xfrm>
          <a:off x="14401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95250</xdr:rowOff>
    </xdr:from>
    <xdr:to>
      <xdr:col>69</xdr:col>
      <xdr:colOff>142875</xdr:colOff>
      <xdr:row>36</xdr:row>
      <xdr:rowOff>25400</xdr:rowOff>
    </xdr:to>
    <xdr:sp macro="" textlink="">
      <xdr:nvSpPr>
        <xdr:cNvPr id="341" name="楕円 340"/>
        <xdr:cNvSpPr/>
      </xdr:nvSpPr>
      <xdr:spPr>
        <a:xfrm>
          <a:off x="13843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35577</xdr:rowOff>
    </xdr:from>
    <xdr:ext cx="762000" cy="259045"/>
    <xdr:sp macro="" textlink="">
      <xdr:nvSpPr>
        <xdr:cNvPr id="342" name="テキスト ボックス 341"/>
        <xdr:cNvSpPr txBox="1"/>
      </xdr:nvSpPr>
      <xdr:spPr>
        <a:xfrm>
          <a:off x="13512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76200</xdr:rowOff>
    </xdr:from>
    <xdr:to>
      <xdr:col>65</xdr:col>
      <xdr:colOff>53975</xdr:colOff>
      <xdr:row>36</xdr:row>
      <xdr:rowOff>6350</xdr:rowOff>
    </xdr:to>
    <xdr:sp macro="" textlink="">
      <xdr:nvSpPr>
        <xdr:cNvPr id="343" name="楕円 342"/>
        <xdr:cNvSpPr/>
      </xdr:nvSpPr>
      <xdr:spPr>
        <a:xfrm>
          <a:off x="12954000" y="607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16527</xdr:rowOff>
    </xdr:from>
    <xdr:ext cx="762000" cy="259045"/>
    <xdr:sp macro="" textlink="">
      <xdr:nvSpPr>
        <xdr:cNvPr id="344" name="テキスト ボックス 343"/>
        <xdr:cNvSpPr txBox="1"/>
      </xdr:nvSpPr>
      <xdr:spPr>
        <a:xfrm>
          <a:off x="12623800" y="584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令和２年度は日光林間学園大規模改修工事に係る減債基金繰入金の増などにより、公債費全体としては増となったものの、分母の減により前年度同となり、類似団体内平均を下回った。しかしながら、今後も学校施設の改築やまちづくり事業などの対象事業経費の増加が見込まれることから、引き続き財源対策を徹底するとともに、公平な世代間負担を考慮し、増加抑制に努める。</a:t>
          </a:r>
        </a:p>
      </xdr:txBody>
    </xdr:sp>
    <xdr:clientData/>
  </xdr:twoCellAnchor>
  <xdr:oneCellAnchor>
    <xdr:from>
      <xdr:col>3</xdr:col>
      <xdr:colOff>123825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9" name="直線コネクタ 35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60" name="テキスト ボックス 35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1" name="直線コネクタ 36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2" name="テキスト ボックス 36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3" name="直線コネクタ 36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4" name="テキスト ボックス 36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5" name="直線コネクタ 36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6" name="テキスト ボックス 36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7" name="直線コネクタ 36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8" name="テキスト ボックス 36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7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31750</xdr:rowOff>
    </xdr:from>
    <xdr:to>
      <xdr:col>24</xdr:col>
      <xdr:colOff>25400</xdr:colOff>
      <xdr:row>82</xdr:row>
      <xdr:rowOff>50800</xdr:rowOff>
    </xdr:to>
    <xdr:cxnSp macro="">
      <xdr:nvCxnSpPr>
        <xdr:cNvPr id="371" name="直線コネクタ 370"/>
        <xdr:cNvCxnSpPr/>
      </xdr:nvCxnSpPr>
      <xdr:spPr>
        <a:xfrm flipV="1">
          <a:off x="4826000" y="125476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22877</xdr:rowOff>
    </xdr:from>
    <xdr:ext cx="762000" cy="259045"/>
    <xdr:sp macro="" textlink="">
      <xdr:nvSpPr>
        <xdr:cNvPr id="372" name="公債費最小値テキスト"/>
        <xdr:cNvSpPr txBox="1"/>
      </xdr:nvSpPr>
      <xdr:spPr>
        <a:xfrm>
          <a:off x="49149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50800</xdr:rowOff>
    </xdr:from>
    <xdr:to>
      <xdr:col>24</xdr:col>
      <xdr:colOff>114300</xdr:colOff>
      <xdr:row>82</xdr:row>
      <xdr:rowOff>50800</xdr:rowOff>
    </xdr:to>
    <xdr:cxnSp macro="">
      <xdr:nvCxnSpPr>
        <xdr:cNvPr id="373" name="直線コネクタ 372"/>
        <xdr:cNvCxnSpPr/>
      </xdr:nvCxnSpPr>
      <xdr:spPr>
        <a:xfrm>
          <a:off x="4737100" y="1410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118127</xdr:rowOff>
    </xdr:from>
    <xdr:ext cx="762000" cy="259045"/>
    <xdr:sp macro="" textlink="">
      <xdr:nvSpPr>
        <xdr:cNvPr id="374" name="公債費最大値テキスト"/>
        <xdr:cNvSpPr txBox="1"/>
      </xdr:nvSpPr>
      <xdr:spPr>
        <a:xfrm>
          <a:off x="4914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31750</xdr:rowOff>
    </xdr:from>
    <xdr:to>
      <xdr:col>24</xdr:col>
      <xdr:colOff>114300</xdr:colOff>
      <xdr:row>73</xdr:row>
      <xdr:rowOff>31750</xdr:rowOff>
    </xdr:to>
    <xdr:cxnSp macro="">
      <xdr:nvCxnSpPr>
        <xdr:cNvPr id="375" name="直線コネクタ 374"/>
        <xdr:cNvCxnSpPr/>
      </xdr:nvCxnSpPr>
      <xdr:spPr>
        <a:xfrm>
          <a:off x="4737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31750</xdr:rowOff>
    </xdr:from>
    <xdr:to>
      <xdr:col>24</xdr:col>
      <xdr:colOff>25400</xdr:colOff>
      <xdr:row>75</xdr:row>
      <xdr:rowOff>31750</xdr:rowOff>
    </xdr:to>
    <xdr:cxnSp macro="">
      <xdr:nvCxnSpPr>
        <xdr:cNvPr id="376" name="直線コネクタ 375"/>
        <xdr:cNvCxnSpPr/>
      </xdr:nvCxnSpPr>
      <xdr:spPr>
        <a:xfrm>
          <a:off x="3987800" y="1289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67327</xdr:rowOff>
    </xdr:from>
    <xdr:ext cx="762000" cy="259045"/>
    <xdr:sp macro="" textlink="">
      <xdr:nvSpPr>
        <xdr:cNvPr id="377" name="公債費平均値テキスト"/>
        <xdr:cNvSpPr txBox="1"/>
      </xdr:nvSpPr>
      <xdr:spPr>
        <a:xfrm>
          <a:off x="4914900" y="1326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95250</xdr:rowOff>
    </xdr:from>
    <xdr:to>
      <xdr:col>24</xdr:col>
      <xdr:colOff>76200</xdr:colOff>
      <xdr:row>78</xdr:row>
      <xdr:rowOff>25400</xdr:rowOff>
    </xdr:to>
    <xdr:sp macro="" textlink="">
      <xdr:nvSpPr>
        <xdr:cNvPr id="378" name="フローチャート: 判断 377"/>
        <xdr:cNvSpPr/>
      </xdr:nvSpPr>
      <xdr:spPr>
        <a:xfrm>
          <a:off x="4775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31750</xdr:rowOff>
    </xdr:from>
    <xdr:to>
      <xdr:col>19</xdr:col>
      <xdr:colOff>187325</xdr:colOff>
      <xdr:row>75</xdr:row>
      <xdr:rowOff>69850</xdr:rowOff>
    </xdr:to>
    <xdr:cxnSp macro="">
      <xdr:nvCxnSpPr>
        <xdr:cNvPr id="379" name="直線コネクタ 378"/>
        <xdr:cNvCxnSpPr/>
      </xdr:nvCxnSpPr>
      <xdr:spPr>
        <a:xfrm flipV="1">
          <a:off x="3098800" y="12890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95250</xdr:rowOff>
    </xdr:from>
    <xdr:to>
      <xdr:col>20</xdr:col>
      <xdr:colOff>38100</xdr:colOff>
      <xdr:row>78</xdr:row>
      <xdr:rowOff>25400</xdr:rowOff>
    </xdr:to>
    <xdr:sp macro="" textlink="">
      <xdr:nvSpPr>
        <xdr:cNvPr id="380" name="フローチャート: 判断 379"/>
        <xdr:cNvSpPr/>
      </xdr:nvSpPr>
      <xdr:spPr>
        <a:xfrm>
          <a:off x="3937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10177</xdr:rowOff>
    </xdr:from>
    <xdr:ext cx="736600" cy="259045"/>
    <xdr:sp macro="" textlink="">
      <xdr:nvSpPr>
        <xdr:cNvPr id="381" name="テキスト ボックス 380"/>
        <xdr:cNvSpPr txBox="1"/>
      </xdr:nvSpPr>
      <xdr:spPr>
        <a:xfrm>
          <a:off x="3606800" y="1338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69850</xdr:rowOff>
    </xdr:from>
    <xdr:to>
      <xdr:col>15</xdr:col>
      <xdr:colOff>98425</xdr:colOff>
      <xdr:row>80</xdr:row>
      <xdr:rowOff>165100</xdr:rowOff>
    </xdr:to>
    <xdr:cxnSp macro="">
      <xdr:nvCxnSpPr>
        <xdr:cNvPr id="382" name="直線コネクタ 381"/>
        <xdr:cNvCxnSpPr/>
      </xdr:nvCxnSpPr>
      <xdr:spPr>
        <a:xfrm flipV="1">
          <a:off x="2209800" y="12928600"/>
          <a:ext cx="889000" cy="952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0</xdr:rowOff>
    </xdr:from>
    <xdr:to>
      <xdr:col>15</xdr:col>
      <xdr:colOff>149225</xdr:colOff>
      <xdr:row>78</xdr:row>
      <xdr:rowOff>101600</xdr:rowOff>
    </xdr:to>
    <xdr:sp macro="" textlink="">
      <xdr:nvSpPr>
        <xdr:cNvPr id="383" name="フローチャート: 判断 382"/>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86377</xdr:rowOff>
    </xdr:from>
    <xdr:ext cx="762000" cy="259045"/>
    <xdr:sp macro="" textlink="">
      <xdr:nvSpPr>
        <xdr:cNvPr id="384" name="テキスト ボックス 383"/>
        <xdr:cNvSpPr txBox="1"/>
      </xdr:nvSpPr>
      <xdr:spPr>
        <a:xfrm>
          <a:off x="2717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165100</xdr:rowOff>
    </xdr:from>
    <xdr:to>
      <xdr:col>11</xdr:col>
      <xdr:colOff>9525</xdr:colOff>
      <xdr:row>81</xdr:row>
      <xdr:rowOff>146050</xdr:rowOff>
    </xdr:to>
    <xdr:cxnSp macro="">
      <xdr:nvCxnSpPr>
        <xdr:cNvPr id="385" name="直線コネクタ 384"/>
        <xdr:cNvCxnSpPr/>
      </xdr:nvCxnSpPr>
      <xdr:spPr>
        <a:xfrm flipV="1">
          <a:off x="1320800" y="138811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79</xdr:row>
      <xdr:rowOff>19050</xdr:rowOff>
    </xdr:from>
    <xdr:to>
      <xdr:col>11</xdr:col>
      <xdr:colOff>60325</xdr:colOff>
      <xdr:row>79</xdr:row>
      <xdr:rowOff>120650</xdr:rowOff>
    </xdr:to>
    <xdr:sp macro="" textlink="">
      <xdr:nvSpPr>
        <xdr:cNvPr id="386" name="フローチャート: 判断 385"/>
        <xdr:cNvSpPr/>
      </xdr:nvSpPr>
      <xdr:spPr>
        <a:xfrm>
          <a:off x="2159000" y="1356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130827</xdr:rowOff>
    </xdr:from>
    <xdr:ext cx="762000" cy="259045"/>
    <xdr:sp macro="" textlink="">
      <xdr:nvSpPr>
        <xdr:cNvPr id="387" name="テキスト ボックス 386"/>
        <xdr:cNvSpPr txBox="1"/>
      </xdr:nvSpPr>
      <xdr:spPr>
        <a:xfrm>
          <a:off x="1828800" y="1333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95250</xdr:rowOff>
    </xdr:from>
    <xdr:to>
      <xdr:col>6</xdr:col>
      <xdr:colOff>171450</xdr:colOff>
      <xdr:row>80</xdr:row>
      <xdr:rowOff>25400</xdr:rowOff>
    </xdr:to>
    <xdr:sp macro="" textlink="">
      <xdr:nvSpPr>
        <xdr:cNvPr id="388" name="フローチャート: 判断 387"/>
        <xdr:cNvSpPr/>
      </xdr:nvSpPr>
      <xdr:spPr>
        <a:xfrm>
          <a:off x="1270000" y="1363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35577</xdr:rowOff>
    </xdr:from>
    <xdr:ext cx="762000" cy="259045"/>
    <xdr:sp macro="" textlink="">
      <xdr:nvSpPr>
        <xdr:cNvPr id="389" name="テキスト ボックス 388"/>
        <xdr:cNvSpPr txBox="1"/>
      </xdr:nvSpPr>
      <xdr:spPr>
        <a:xfrm>
          <a:off x="939800" y="1340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0" name="テキスト ボックス 38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1" name="テキスト ボックス 39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2" name="テキスト ボックス 39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3" name="テキスト ボックス 39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4" name="テキスト ボックス 39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152400</xdr:rowOff>
    </xdr:from>
    <xdr:to>
      <xdr:col>24</xdr:col>
      <xdr:colOff>76200</xdr:colOff>
      <xdr:row>75</xdr:row>
      <xdr:rowOff>82550</xdr:rowOff>
    </xdr:to>
    <xdr:sp macro="" textlink="">
      <xdr:nvSpPr>
        <xdr:cNvPr id="395" name="楕円 394"/>
        <xdr:cNvSpPr/>
      </xdr:nvSpPr>
      <xdr:spPr>
        <a:xfrm>
          <a:off x="47752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168927</xdr:rowOff>
    </xdr:from>
    <xdr:ext cx="762000" cy="259045"/>
    <xdr:sp macro="" textlink="">
      <xdr:nvSpPr>
        <xdr:cNvPr id="396" name="公債費該当値テキスト"/>
        <xdr:cNvSpPr txBox="1"/>
      </xdr:nvSpPr>
      <xdr:spPr>
        <a:xfrm>
          <a:off x="49149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152400</xdr:rowOff>
    </xdr:from>
    <xdr:to>
      <xdr:col>20</xdr:col>
      <xdr:colOff>38100</xdr:colOff>
      <xdr:row>75</xdr:row>
      <xdr:rowOff>82550</xdr:rowOff>
    </xdr:to>
    <xdr:sp macro="" textlink="">
      <xdr:nvSpPr>
        <xdr:cNvPr id="397" name="楕円 396"/>
        <xdr:cNvSpPr/>
      </xdr:nvSpPr>
      <xdr:spPr>
        <a:xfrm>
          <a:off x="3937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92727</xdr:rowOff>
    </xdr:from>
    <xdr:ext cx="736600" cy="259045"/>
    <xdr:sp macro="" textlink="">
      <xdr:nvSpPr>
        <xdr:cNvPr id="398" name="テキスト ボックス 397"/>
        <xdr:cNvSpPr txBox="1"/>
      </xdr:nvSpPr>
      <xdr:spPr>
        <a:xfrm>
          <a:off x="3606800" y="1260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19050</xdr:rowOff>
    </xdr:from>
    <xdr:to>
      <xdr:col>15</xdr:col>
      <xdr:colOff>149225</xdr:colOff>
      <xdr:row>75</xdr:row>
      <xdr:rowOff>120650</xdr:rowOff>
    </xdr:to>
    <xdr:sp macro="" textlink="">
      <xdr:nvSpPr>
        <xdr:cNvPr id="399" name="楕円 398"/>
        <xdr:cNvSpPr/>
      </xdr:nvSpPr>
      <xdr:spPr>
        <a:xfrm>
          <a:off x="3048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130827</xdr:rowOff>
    </xdr:from>
    <xdr:ext cx="762000" cy="259045"/>
    <xdr:sp macro="" textlink="">
      <xdr:nvSpPr>
        <xdr:cNvPr id="400" name="テキスト ボックス 399"/>
        <xdr:cNvSpPr txBox="1"/>
      </xdr:nvSpPr>
      <xdr:spPr>
        <a:xfrm>
          <a:off x="2717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114300</xdr:rowOff>
    </xdr:from>
    <xdr:to>
      <xdr:col>11</xdr:col>
      <xdr:colOff>60325</xdr:colOff>
      <xdr:row>81</xdr:row>
      <xdr:rowOff>44450</xdr:rowOff>
    </xdr:to>
    <xdr:sp macro="" textlink="">
      <xdr:nvSpPr>
        <xdr:cNvPr id="401" name="楕円 400"/>
        <xdr:cNvSpPr/>
      </xdr:nvSpPr>
      <xdr:spPr>
        <a:xfrm>
          <a:off x="21590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29227</xdr:rowOff>
    </xdr:from>
    <xdr:ext cx="762000" cy="259045"/>
    <xdr:sp macro="" textlink="">
      <xdr:nvSpPr>
        <xdr:cNvPr id="402" name="テキスト ボックス 401"/>
        <xdr:cNvSpPr txBox="1"/>
      </xdr:nvSpPr>
      <xdr:spPr>
        <a:xfrm>
          <a:off x="1828800" y="1391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81</xdr:row>
      <xdr:rowOff>95250</xdr:rowOff>
    </xdr:from>
    <xdr:to>
      <xdr:col>6</xdr:col>
      <xdr:colOff>171450</xdr:colOff>
      <xdr:row>82</xdr:row>
      <xdr:rowOff>25400</xdr:rowOff>
    </xdr:to>
    <xdr:sp macro="" textlink="">
      <xdr:nvSpPr>
        <xdr:cNvPr id="403" name="楕円 402"/>
        <xdr:cNvSpPr/>
      </xdr:nvSpPr>
      <xdr:spPr>
        <a:xfrm>
          <a:off x="1270000" y="1398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82</xdr:row>
      <xdr:rowOff>10177</xdr:rowOff>
    </xdr:from>
    <xdr:ext cx="762000" cy="259045"/>
    <xdr:sp macro="" textlink="">
      <xdr:nvSpPr>
        <xdr:cNvPr id="404" name="テキスト ボックス 403"/>
        <xdr:cNvSpPr txBox="1"/>
      </xdr:nvSpPr>
      <xdr:spPr>
        <a:xfrm>
          <a:off x="939800" y="1406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5" name="正方形/長方形 40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6" name="正方形/長方形 40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7" name="正方形/長方形 40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8" name="正方形/長方形 40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9" name="正方形/長方形 40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0" name="正方形/長方形 40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1" name="正方形/長方形 41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2" name="正方形/長方形 41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3" name="正方形/長方形 41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4" name="正方形/長方形 41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5" name="テキスト ボックス 41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人件費や維持補修費などの経常的経費が増加したこととなどによ加え分母の減により、前年度比３．５ポイントの大幅な増となり、類似団体平均を上回った。今後も収納率向上や事務事業の見直しを図り、機動的な財政運営に努める。</a:t>
          </a:r>
        </a:p>
      </xdr:txBody>
    </xdr:sp>
    <xdr:clientData/>
  </xdr:twoCellAnchor>
  <xdr:oneCellAnchor>
    <xdr:from>
      <xdr:col>62</xdr:col>
      <xdr:colOff>6350</xdr:colOff>
      <xdr:row>69</xdr:row>
      <xdr:rowOff>107950</xdr:rowOff>
    </xdr:from>
    <xdr:ext cx="298543" cy="225703"/>
    <xdr:sp macro="" textlink="">
      <xdr:nvSpPr>
        <xdr:cNvPr id="416" name="テキスト ボックス 41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7" name="直線コネクタ 41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8" name="テキスト ボックス 41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9" name="直線コネクタ 418"/>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20" name="テキスト ボックス 419"/>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21" name="直線コネクタ 420"/>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22" name="テキスト ボックス 421"/>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3" name="直線コネクタ 422"/>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4" name="テキスト ボックス 423"/>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5" name="直線コネクタ 424"/>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6" name="テキスト ボックス 425"/>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7" name="直線コネクタ 426"/>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8" name="テキスト ボックス 427"/>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9" name="直線コネクタ 428"/>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30" name="テキスト ボックス 429"/>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1" name="直線コネクタ 43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2" name="テキスト ボックス 43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91622</xdr:rowOff>
    </xdr:from>
    <xdr:to>
      <xdr:col>82</xdr:col>
      <xdr:colOff>107950</xdr:colOff>
      <xdr:row>81</xdr:row>
      <xdr:rowOff>156936</xdr:rowOff>
    </xdr:to>
    <xdr:cxnSp macro="">
      <xdr:nvCxnSpPr>
        <xdr:cNvPr id="434" name="直線コネクタ 433"/>
        <xdr:cNvCxnSpPr/>
      </xdr:nvCxnSpPr>
      <xdr:spPr>
        <a:xfrm flipV="1">
          <a:off x="16510000" y="12607472"/>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129013</xdr:rowOff>
    </xdr:from>
    <xdr:ext cx="762000" cy="259045"/>
    <xdr:sp macro="" textlink="">
      <xdr:nvSpPr>
        <xdr:cNvPr id="435" name="公債費以外最小値テキスト"/>
        <xdr:cNvSpPr txBox="1"/>
      </xdr:nvSpPr>
      <xdr:spPr>
        <a:xfrm>
          <a:off x="16598900" y="14016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156936</xdr:rowOff>
    </xdr:from>
    <xdr:to>
      <xdr:col>82</xdr:col>
      <xdr:colOff>196850</xdr:colOff>
      <xdr:row>81</xdr:row>
      <xdr:rowOff>156936</xdr:rowOff>
    </xdr:to>
    <xdr:cxnSp macro="">
      <xdr:nvCxnSpPr>
        <xdr:cNvPr id="436" name="直線コネクタ 435"/>
        <xdr:cNvCxnSpPr/>
      </xdr:nvCxnSpPr>
      <xdr:spPr>
        <a:xfrm>
          <a:off x="16421100" y="14044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6549</xdr:rowOff>
    </xdr:from>
    <xdr:ext cx="762000" cy="259045"/>
    <xdr:sp macro="" textlink="">
      <xdr:nvSpPr>
        <xdr:cNvPr id="437" name="公債費以外最大値テキスト"/>
        <xdr:cNvSpPr txBox="1"/>
      </xdr:nvSpPr>
      <xdr:spPr>
        <a:xfrm>
          <a:off x="16598900" y="1235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91622</xdr:rowOff>
    </xdr:from>
    <xdr:to>
      <xdr:col>82</xdr:col>
      <xdr:colOff>196850</xdr:colOff>
      <xdr:row>73</xdr:row>
      <xdr:rowOff>91622</xdr:rowOff>
    </xdr:to>
    <xdr:cxnSp macro="">
      <xdr:nvCxnSpPr>
        <xdr:cNvPr id="438" name="直線コネクタ 437"/>
        <xdr:cNvCxnSpPr/>
      </xdr:nvCxnSpPr>
      <xdr:spPr>
        <a:xfrm>
          <a:off x="16421100" y="1260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97065</xdr:rowOff>
    </xdr:from>
    <xdr:to>
      <xdr:col>82</xdr:col>
      <xdr:colOff>107950</xdr:colOff>
      <xdr:row>77</xdr:row>
      <xdr:rowOff>135164</xdr:rowOff>
    </xdr:to>
    <xdr:cxnSp macro="">
      <xdr:nvCxnSpPr>
        <xdr:cNvPr id="439" name="直線コネクタ 438"/>
        <xdr:cNvCxnSpPr/>
      </xdr:nvCxnSpPr>
      <xdr:spPr>
        <a:xfrm>
          <a:off x="15671800" y="12955815"/>
          <a:ext cx="838200" cy="380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79120</xdr:rowOff>
    </xdr:from>
    <xdr:ext cx="762000" cy="259045"/>
    <xdr:sp macro="" textlink="">
      <xdr:nvSpPr>
        <xdr:cNvPr id="440" name="公債費以外平均値テキスト"/>
        <xdr:cNvSpPr txBox="1"/>
      </xdr:nvSpPr>
      <xdr:spPr>
        <a:xfrm>
          <a:off x="16598900" y="1310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62593</xdr:rowOff>
    </xdr:from>
    <xdr:to>
      <xdr:col>82</xdr:col>
      <xdr:colOff>158750</xdr:colOff>
      <xdr:row>77</xdr:row>
      <xdr:rowOff>164193</xdr:rowOff>
    </xdr:to>
    <xdr:sp macro="" textlink="">
      <xdr:nvSpPr>
        <xdr:cNvPr id="441" name="フローチャート: 判断 440"/>
        <xdr:cNvSpPr/>
      </xdr:nvSpPr>
      <xdr:spPr>
        <a:xfrm>
          <a:off x="16459200" y="1326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97065</xdr:rowOff>
    </xdr:from>
    <xdr:to>
      <xdr:col>78</xdr:col>
      <xdr:colOff>69850</xdr:colOff>
      <xdr:row>75</xdr:row>
      <xdr:rowOff>140607</xdr:rowOff>
    </xdr:to>
    <xdr:cxnSp macro="">
      <xdr:nvCxnSpPr>
        <xdr:cNvPr id="442" name="直線コネクタ 441"/>
        <xdr:cNvCxnSpPr/>
      </xdr:nvCxnSpPr>
      <xdr:spPr>
        <a:xfrm flipV="1">
          <a:off x="14782800" y="12955815"/>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78922</xdr:rowOff>
    </xdr:from>
    <xdr:to>
      <xdr:col>78</xdr:col>
      <xdr:colOff>120650</xdr:colOff>
      <xdr:row>76</xdr:row>
      <xdr:rowOff>9072</xdr:rowOff>
    </xdr:to>
    <xdr:sp macro="" textlink="">
      <xdr:nvSpPr>
        <xdr:cNvPr id="443" name="フローチャート: 判断 442"/>
        <xdr:cNvSpPr/>
      </xdr:nvSpPr>
      <xdr:spPr>
        <a:xfrm>
          <a:off x="15621000" y="12937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165298</xdr:rowOff>
    </xdr:from>
    <xdr:ext cx="736600" cy="259045"/>
    <xdr:sp macro="" textlink="">
      <xdr:nvSpPr>
        <xdr:cNvPr id="444" name="テキスト ボックス 443"/>
        <xdr:cNvSpPr txBox="1"/>
      </xdr:nvSpPr>
      <xdr:spPr>
        <a:xfrm>
          <a:off x="15290800" y="13024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159657</xdr:rowOff>
    </xdr:from>
    <xdr:to>
      <xdr:col>73</xdr:col>
      <xdr:colOff>180975</xdr:colOff>
      <xdr:row>75</xdr:row>
      <xdr:rowOff>140607</xdr:rowOff>
    </xdr:to>
    <xdr:cxnSp macro="">
      <xdr:nvCxnSpPr>
        <xdr:cNvPr id="445" name="直線コネクタ 444"/>
        <xdr:cNvCxnSpPr/>
      </xdr:nvCxnSpPr>
      <xdr:spPr>
        <a:xfrm>
          <a:off x="13893800" y="12846957"/>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78922</xdr:rowOff>
    </xdr:from>
    <xdr:to>
      <xdr:col>74</xdr:col>
      <xdr:colOff>31750</xdr:colOff>
      <xdr:row>76</xdr:row>
      <xdr:rowOff>9072</xdr:rowOff>
    </xdr:to>
    <xdr:sp macro="" textlink="">
      <xdr:nvSpPr>
        <xdr:cNvPr id="446" name="フローチャート: 判断 445"/>
        <xdr:cNvSpPr/>
      </xdr:nvSpPr>
      <xdr:spPr>
        <a:xfrm>
          <a:off x="14732000" y="12937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19249</xdr:rowOff>
    </xdr:from>
    <xdr:ext cx="762000" cy="259045"/>
    <xdr:sp macro="" textlink="">
      <xdr:nvSpPr>
        <xdr:cNvPr id="447" name="テキスト ボックス 446"/>
        <xdr:cNvSpPr txBox="1"/>
      </xdr:nvSpPr>
      <xdr:spPr>
        <a:xfrm>
          <a:off x="14401800" y="1270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127000</xdr:rowOff>
    </xdr:from>
    <xdr:to>
      <xdr:col>69</xdr:col>
      <xdr:colOff>92075</xdr:colOff>
      <xdr:row>74</xdr:row>
      <xdr:rowOff>159657</xdr:rowOff>
    </xdr:to>
    <xdr:cxnSp macro="">
      <xdr:nvCxnSpPr>
        <xdr:cNvPr id="448" name="直線コネクタ 447"/>
        <xdr:cNvCxnSpPr/>
      </xdr:nvCxnSpPr>
      <xdr:spPr>
        <a:xfrm>
          <a:off x="13004800" y="128143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133350</xdr:rowOff>
    </xdr:from>
    <xdr:to>
      <xdr:col>69</xdr:col>
      <xdr:colOff>142875</xdr:colOff>
      <xdr:row>76</xdr:row>
      <xdr:rowOff>63500</xdr:rowOff>
    </xdr:to>
    <xdr:sp macro="" textlink="">
      <xdr:nvSpPr>
        <xdr:cNvPr id="449" name="フローチャート: 判断 448"/>
        <xdr:cNvSpPr/>
      </xdr:nvSpPr>
      <xdr:spPr>
        <a:xfrm>
          <a:off x="13843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48277</xdr:rowOff>
    </xdr:from>
    <xdr:ext cx="762000" cy="259045"/>
    <xdr:sp macro="" textlink="">
      <xdr:nvSpPr>
        <xdr:cNvPr id="450" name="テキスト ボックス 449"/>
        <xdr:cNvSpPr txBox="1"/>
      </xdr:nvSpPr>
      <xdr:spPr>
        <a:xfrm>
          <a:off x="13512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2722</xdr:rowOff>
    </xdr:from>
    <xdr:to>
      <xdr:col>65</xdr:col>
      <xdr:colOff>53975</xdr:colOff>
      <xdr:row>75</xdr:row>
      <xdr:rowOff>104322</xdr:rowOff>
    </xdr:to>
    <xdr:sp macro="" textlink="">
      <xdr:nvSpPr>
        <xdr:cNvPr id="451" name="フローチャート: 判断 450"/>
        <xdr:cNvSpPr/>
      </xdr:nvSpPr>
      <xdr:spPr>
        <a:xfrm>
          <a:off x="12954000" y="12861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89098</xdr:rowOff>
    </xdr:from>
    <xdr:ext cx="762000" cy="259045"/>
    <xdr:sp macro="" textlink="">
      <xdr:nvSpPr>
        <xdr:cNvPr id="452" name="テキスト ボックス 451"/>
        <xdr:cNvSpPr txBox="1"/>
      </xdr:nvSpPr>
      <xdr:spPr>
        <a:xfrm>
          <a:off x="12623800" y="12947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3" name="テキスト ボックス 45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4" name="テキスト ボックス 45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5" name="テキスト ボックス 45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6" name="テキスト ボックス 45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7" name="テキスト ボックス 45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84364</xdr:rowOff>
    </xdr:from>
    <xdr:to>
      <xdr:col>82</xdr:col>
      <xdr:colOff>158750</xdr:colOff>
      <xdr:row>78</xdr:row>
      <xdr:rowOff>14514</xdr:rowOff>
    </xdr:to>
    <xdr:sp macro="" textlink="">
      <xdr:nvSpPr>
        <xdr:cNvPr id="458" name="楕円 457"/>
        <xdr:cNvSpPr/>
      </xdr:nvSpPr>
      <xdr:spPr>
        <a:xfrm>
          <a:off x="16459200" y="1328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56441</xdr:rowOff>
    </xdr:from>
    <xdr:ext cx="762000" cy="259045"/>
    <xdr:sp macro="" textlink="">
      <xdr:nvSpPr>
        <xdr:cNvPr id="459" name="公債費以外該当値テキスト"/>
        <xdr:cNvSpPr txBox="1"/>
      </xdr:nvSpPr>
      <xdr:spPr>
        <a:xfrm>
          <a:off x="16598900" y="13258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46265</xdr:rowOff>
    </xdr:from>
    <xdr:to>
      <xdr:col>78</xdr:col>
      <xdr:colOff>120650</xdr:colOff>
      <xdr:row>75</xdr:row>
      <xdr:rowOff>147864</xdr:rowOff>
    </xdr:to>
    <xdr:sp macro="" textlink="">
      <xdr:nvSpPr>
        <xdr:cNvPr id="460" name="楕円 459"/>
        <xdr:cNvSpPr/>
      </xdr:nvSpPr>
      <xdr:spPr>
        <a:xfrm>
          <a:off x="15621000" y="129050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158042</xdr:rowOff>
    </xdr:from>
    <xdr:ext cx="736600" cy="259045"/>
    <xdr:sp macro="" textlink="">
      <xdr:nvSpPr>
        <xdr:cNvPr id="461" name="テキスト ボックス 460"/>
        <xdr:cNvSpPr txBox="1"/>
      </xdr:nvSpPr>
      <xdr:spPr>
        <a:xfrm>
          <a:off x="15290800" y="12673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89807</xdr:rowOff>
    </xdr:from>
    <xdr:to>
      <xdr:col>74</xdr:col>
      <xdr:colOff>31750</xdr:colOff>
      <xdr:row>76</xdr:row>
      <xdr:rowOff>19957</xdr:rowOff>
    </xdr:to>
    <xdr:sp macro="" textlink="">
      <xdr:nvSpPr>
        <xdr:cNvPr id="462" name="楕円 461"/>
        <xdr:cNvSpPr/>
      </xdr:nvSpPr>
      <xdr:spPr>
        <a:xfrm>
          <a:off x="14732000" y="1294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4734</xdr:rowOff>
    </xdr:from>
    <xdr:ext cx="762000" cy="259045"/>
    <xdr:sp macro="" textlink="">
      <xdr:nvSpPr>
        <xdr:cNvPr id="463" name="テキスト ボックス 462"/>
        <xdr:cNvSpPr txBox="1"/>
      </xdr:nvSpPr>
      <xdr:spPr>
        <a:xfrm>
          <a:off x="14401800" y="13034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108857</xdr:rowOff>
    </xdr:from>
    <xdr:to>
      <xdr:col>69</xdr:col>
      <xdr:colOff>142875</xdr:colOff>
      <xdr:row>75</xdr:row>
      <xdr:rowOff>39007</xdr:rowOff>
    </xdr:to>
    <xdr:sp macro="" textlink="">
      <xdr:nvSpPr>
        <xdr:cNvPr id="464" name="楕円 463"/>
        <xdr:cNvSpPr/>
      </xdr:nvSpPr>
      <xdr:spPr>
        <a:xfrm>
          <a:off x="13843000" y="1279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49184</xdr:rowOff>
    </xdr:from>
    <xdr:ext cx="762000" cy="259045"/>
    <xdr:sp macro="" textlink="">
      <xdr:nvSpPr>
        <xdr:cNvPr id="465" name="テキスト ボックス 464"/>
        <xdr:cNvSpPr txBox="1"/>
      </xdr:nvSpPr>
      <xdr:spPr>
        <a:xfrm>
          <a:off x="13512800" y="1256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76200</xdr:rowOff>
    </xdr:from>
    <xdr:to>
      <xdr:col>65</xdr:col>
      <xdr:colOff>53975</xdr:colOff>
      <xdr:row>75</xdr:row>
      <xdr:rowOff>6350</xdr:rowOff>
    </xdr:to>
    <xdr:sp macro="" textlink="">
      <xdr:nvSpPr>
        <xdr:cNvPr id="466" name="楕円 465"/>
        <xdr:cNvSpPr/>
      </xdr:nvSpPr>
      <xdr:spPr>
        <a:xfrm>
          <a:off x="12954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16527</xdr:rowOff>
    </xdr:from>
    <xdr:ext cx="762000" cy="259045"/>
    <xdr:sp macro="" textlink="">
      <xdr:nvSpPr>
        <xdr:cNvPr id="467" name="テキスト ボックス 466"/>
        <xdr:cNvSpPr txBox="1"/>
      </xdr:nvSpPr>
      <xdr:spPr>
        <a:xfrm>
          <a:off x="12623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東京都葛飾区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20037</xdr:rowOff>
    </xdr:from>
    <xdr:to>
      <xdr:col>29</xdr:col>
      <xdr:colOff>127000</xdr:colOff>
      <xdr:row>19</xdr:row>
      <xdr:rowOff>84731</xdr:rowOff>
    </xdr:to>
    <xdr:cxnSp macro="">
      <xdr:nvCxnSpPr>
        <xdr:cNvPr id="47" name="直線コネクタ 46"/>
        <xdr:cNvCxnSpPr/>
      </xdr:nvCxnSpPr>
      <xdr:spPr bwMode="auto">
        <a:xfrm flipV="1">
          <a:off x="5651500" y="2125062"/>
          <a:ext cx="0" cy="12648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56808</xdr:rowOff>
    </xdr:from>
    <xdr:ext cx="762000" cy="259045"/>
    <xdr:sp macro="" textlink="">
      <xdr:nvSpPr>
        <xdr:cNvPr id="48" name="人口1人当たり決算額の推移最小値テキスト130"/>
        <xdr:cNvSpPr txBox="1"/>
      </xdr:nvSpPr>
      <xdr:spPr>
        <a:xfrm>
          <a:off x="5740400" y="3361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84731</xdr:rowOff>
    </xdr:from>
    <xdr:to>
      <xdr:col>30</xdr:col>
      <xdr:colOff>25400</xdr:colOff>
      <xdr:row>19</xdr:row>
      <xdr:rowOff>84731</xdr:rowOff>
    </xdr:to>
    <xdr:cxnSp macro="">
      <xdr:nvCxnSpPr>
        <xdr:cNvPr id="49" name="直線コネクタ 48"/>
        <xdr:cNvCxnSpPr/>
      </xdr:nvCxnSpPr>
      <xdr:spPr bwMode="auto">
        <a:xfrm>
          <a:off x="5562600" y="33899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106414</xdr:rowOff>
    </xdr:from>
    <xdr:ext cx="762000" cy="259045"/>
    <xdr:sp macro="" textlink="">
      <xdr:nvSpPr>
        <xdr:cNvPr id="50" name="人口1人当たり決算額の推移最大値テキスト130"/>
        <xdr:cNvSpPr txBox="1"/>
      </xdr:nvSpPr>
      <xdr:spPr>
        <a:xfrm>
          <a:off x="5740400" y="1868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20037</xdr:rowOff>
    </xdr:from>
    <xdr:to>
      <xdr:col>30</xdr:col>
      <xdr:colOff>25400</xdr:colOff>
      <xdr:row>12</xdr:row>
      <xdr:rowOff>20037</xdr:rowOff>
    </xdr:to>
    <xdr:cxnSp macro="">
      <xdr:nvCxnSpPr>
        <xdr:cNvPr id="51" name="直線コネクタ 50"/>
        <xdr:cNvCxnSpPr/>
      </xdr:nvCxnSpPr>
      <xdr:spPr bwMode="auto">
        <a:xfrm>
          <a:off x="5562600" y="21250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115712</xdr:rowOff>
    </xdr:from>
    <xdr:to>
      <xdr:col>29</xdr:col>
      <xdr:colOff>127000</xdr:colOff>
      <xdr:row>18</xdr:row>
      <xdr:rowOff>134348</xdr:rowOff>
    </xdr:to>
    <xdr:cxnSp macro="">
      <xdr:nvCxnSpPr>
        <xdr:cNvPr id="52" name="直線コネクタ 51"/>
        <xdr:cNvCxnSpPr/>
      </xdr:nvCxnSpPr>
      <xdr:spPr bwMode="auto">
        <a:xfrm flipV="1">
          <a:off x="5003800" y="3249437"/>
          <a:ext cx="647700" cy="186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64762</xdr:rowOff>
    </xdr:from>
    <xdr:ext cx="762000" cy="259045"/>
    <xdr:sp macro="" textlink="">
      <xdr:nvSpPr>
        <xdr:cNvPr id="53" name="人口1人当たり決算額の推移平均値テキスト130"/>
        <xdr:cNvSpPr txBox="1"/>
      </xdr:nvSpPr>
      <xdr:spPr>
        <a:xfrm>
          <a:off x="5740400" y="3027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48235</xdr:rowOff>
    </xdr:from>
    <xdr:to>
      <xdr:col>29</xdr:col>
      <xdr:colOff>177800</xdr:colOff>
      <xdr:row>18</xdr:row>
      <xdr:rowOff>149835</xdr:rowOff>
    </xdr:to>
    <xdr:sp macro="" textlink="">
      <xdr:nvSpPr>
        <xdr:cNvPr id="54" name="フローチャート: 判断 53"/>
        <xdr:cNvSpPr/>
      </xdr:nvSpPr>
      <xdr:spPr bwMode="auto">
        <a:xfrm>
          <a:off x="5600700" y="31819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132737</xdr:rowOff>
    </xdr:from>
    <xdr:to>
      <xdr:col>26</xdr:col>
      <xdr:colOff>50800</xdr:colOff>
      <xdr:row>18</xdr:row>
      <xdr:rowOff>134348</xdr:rowOff>
    </xdr:to>
    <xdr:cxnSp macro="">
      <xdr:nvCxnSpPr>
        <xdr:cNvPr id="55" name="直線コネクタ 54"/>
        <xdr:cNvCxnSpPr/>
      </xdr:nvCxnSpPr>
      <xdr:spPr bwMode="auto">
        <a:xfrm>
          <a:off x="4305300" y="3266462"/>
          <a:ext cx="698500" cy="16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64509</xdr:rowOff>
    </xdr:from>
    <xdr:to>
      <xdr:col>26</xdr:col>
      <xdr:colOff>101600</xdr:colOff>
      <xdr:row>18</xdr:row>
      <xdr:rowOff>166108</xdr:rowOff>
    </xdr:to>
    <xdr:sp macro="" textlink="">
      <xdr:nvSpPr>
        <xdr:cNvPr id="56" name="フローチャート: 判断 55"/>
        <xdr:cNvSpPr/>
      </xdr:nvSpPr>
      <xdr:spPr bwMode="auto">
        <a:xfrm>
          <a:off x="4953000" y="3198234"/>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4836</xdr:rowOff>
    </xdr:from>
    <xdr:ext cx="736600" cy="259045"/>
    <xdr:sp macro="" textlink="">
      <xdr:nvSpPr>
        <xdr:cNvPr id="57" name="テキスト ボックス 56"/>
        <xdr:cNvSpPr txBox="1"/>
      </xdr:nvSpPr>
      <xdr:spPr>
        <a:xfrm>
          <a:off x="4622800" y="2967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121122</xdr:rowOff>
    </xdr:from>
    <xdr:to>
      <xdr:col>22</xdr:col>
      <xdr:colOff>114300</xdr:colOff>
      <xdr:row>18</xdr:row>
      <xdr:rowOff>132737</xdr:rowOff>
    </xdr:to>
    <xdr:cxnSp macro="">
      <xdr:nvCxnSpPr>
        <xdr:cNvPr id="58" name="直線コネクタ 57"/>
        <xdr:cNvCxnSpPr/>
      </xdr:nvCxnSpPr>
      <xdr:spPr bwMode="auto">
        <a:xfrm>
          <a:off x="3606800" y="3254847"/>
          <a:ext cx="698500" cy="116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69952</xdr:rowOff>
    </xdr:from>
    <xdr:to>
      <xdr:col>22</xdr:col>
      <xdr:colOff>165100</xdr:colOff>
      <xdr:row>19</xdr:row>
      <xdr:rowOff>102</xdr:rowOff>
    </xdr:to>
    <xdr:sp macro="" textlink="">
      <xdr:nvSpPr>
        <xdr:cNvPr id="59" name="フローチャート: 判断 58"/>
        <xdr:cNvSpPr/>
      </xdr:nvSpPr>
      <xdr:spPr bwMode="auto">
        <a:xfrm>
          <a:off x="4254500" y="32036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10279</xdr:rowOff>
    </xdr:from>
    <xdr:ext cx="762000" cy="259045"/>
    <xdr:sp macro="" textlink="">
      <xdr:nvSpPr>
        <xdr:cNvPr id="60" name="テキスト ボックス 59"/>
        <xdr:cNvSpPr txBox="1"/>
      </xdr:nvSpPr>
      <xdr:spPr>
        <a:xfrm>
          <a:off x="3924300" y="29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116942</xdr:rowOff>
    </xdr:from>
    <xdr:to>
      <xdr:col>18</xdr:col>
      <xdr:colOff>177800</xdr:colOff>
      <xdr:row>18</xdr:row>
      <xdr:rowOff>121122</xdr:rowOff>
    </xdr:to>
    <xdr:cxnSp macro="">
      <xdr:nvCxnSpPr>
        <xdr:cNvPr id="61" name="直線コネクタ 60"/>
        <xdr:cNvCxnSpPr/>
      </xdr:nvCxnSpPr>
      <xdr:spPr bwMode="auto">
        <a:xfrm>
          <a:off x="2908300" y="3250667"/>
          <a:ext cx="698500" cy="41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54810</xdr:rowOff>
    </xdr:from>
    <xdr:to>
      <xdr:col>19</xdr:col>
      <xdr:colOff>38100</xdr:colOff>
      <xdr:row>18</xdr:row>
      <xdr:rowOff>156410</xdr:rowOff>
    </xdr:to>
    <xdr:sp macro="" textlink="">
      <xdr:nvSpPr>
        <xdr:cNvPr id="62" name="フローチャート: 判断 61"/>
        <xdr:cNvSpPr/>
      </xdr:nvSpPr>
      <xdr:spPr bwMode="auto">
        <a:xfrm>
          <a:off x="3556000" y="31885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166587</xdr:rowOff>
    </xdr:from>
    <xdr:ext cx="762000" cy="259045"/>
    <xdr:sp macro="" textlink="">
      <xdr:nvSpPr>
        <xdr:cNvPr id="63" name="テキスト ボックス 62"/>
        <xdr:cNvSpPr txBox="1"/>
      </xdr:nvSpPr>
      <xdr:spPr>
        <a:xfrm>
          <a:off x="3225800" y="2957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48812</xdr:rowOff>
    </xdr:from>
    <xdr:to>
      <xdr:col>15</xdr:col>
      <xdr:colOff>101600</xdr:colOff>
      <xdr:row>18</xdr:row>
      <xdr:rowOff>150412</xdr:rowOff>
    </xdr:to>
    <xdr:sp macro="" textlink="">
      <xdr:nvSpPr>
        <xdr:cNvPr id="64" name="フローチャート: 判断 63"/>
        <xdr:cNvSpPr/>
      </xdr:nvSpPr>
      <xdr:spPr bwMode="auto">
        <a:xfrm>
          <a:off x="2857500" y="31825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160589</xdr:rowOff>
    </xdr:from>
    <xdr:ext cx="762000" cy="259045"/>
    <xdr:sp macro="" textlink="">
      <xdr:nvSpPr>
        <xdr:cNvPr id="65" name="テキスト ボックス 64"/>
        <xdr:cNvSpPr txBox="1"/>
      </xdr:nvSpPr>
      <xdr:spPr>
        <a:xfrm>
          <a:off x="2527300" y="2951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64912</xdr:rowOff>
    </xdr:from>
    <xdr:to>
      <xdr:col>29</xdr:col>
      <xdr:colOff>177800</xdr:colOff>
      <xdr:row>18</xdr:row>
      <xdr:rowOff>166512</xdr:rowOff>
    </xdr:to>
    <xdr:sp macro="" textlink="">
      <xdr:nvSpPr>
        <xdr:cNvPr id="71" name="楕円 70"/>
        <xdr:cNvSpPr/>
      </xdr:nvSpPr>
      <xdr:spPr bwMode="auto">
        <a:xfrm>
          <a:off x="5600700" y="31986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36989</xdr:rowOff>
    </xdr:from>
    <xdr:ext cx="762000" cy="259045"/>
    <xdr:sp macro="" textlink="">
      <xdr:nvSpPr>
        <xdr:cNvPr id="72" name="人口1人当たり決算額の推移該当値テキスト130"/>
        <xdr:cNvSpPr txBox="1"/>
      </xdr:nvSpPr>
      <xdr:spPr>
        <a:xfrm>
          <a:off x="5740400" y="3170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83548</xdr:rowOff>
    </xdr:from>
    <xdr:to>
      <xdr:col>26</xdr:col>
      <xdr:colOff>101600</xdr:colOff>
      <xdr:row>19</xdr:row>
      <xdr:rowOff>13698</xdr:rowOff>
    </xdr:to>
    <xdr:sp macro="" textlink="">
      <xdr:nvSpPr>
        <xdr:cNvPr id="73" name="楕円 72"/>
        <xdr:cNvSpPr/>
      </xdr:nvSpPr>
      <xdr:spPr bwMode="auto">
        <a:xfrm>
          <a:off x="4953000" y="32172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169925</xdr:rowOff>
    </xdr:from>
    <xdr:ext cx="736600" cy="259045"/>
    <xdr:sp macro="" textlink="">
      <xdr:nvSpPr>
        <xdr:cNvPr id="74" name="テキスト ボックス 73"/>
        <xdr:cNvSpPr txBox="1"/>
      </xdr:nvSpPr>
      <xdr:spPr>
        <a:xfrm>
          <a:off x="4622800" y="33036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81937</xdr:rowOff>
    </xdr:from>
    <xdr:to>
      <xdr:col>22</xdr:col>
      <xdr:colOff>165100</xdr:colOff>
      <xdr:row>19</xdr:row>
      <xdr:rowOff>12087</xdr:rowOff>
    </xdr:to>
    <xdr:sp macro="" textlink="">
      <xdr:nvSpPr>
        <xdr:cNvPr id="75" name="楕円 74"/>
        <xdr:cNvSpPr/>
      </xdr:nvSpPr>
      <xdr:spPr bwMode="auto">
        <a:xfrm>
          <a:off x="4254500" y="32156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168314</xdr:rowOff>
    </xdr:from>
    <xdr:ext cx="762000" cy="259045"/>
    <xdr:sp macro="" textlink="">
      <xdr:nvSpPr>
        <xdr:cNvPr id="76" name="テキスト ボックス 75"/>
        <xdr:cNvSpPr txBox="1"/>
      </xdr:nvSpPr>
      <xdr:spPr>
        <a:xfrm>
          <a:off x="3924300" y="3302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70322</xdr:rowOff>
    </xdr:from>
    <xdr:to>
      <xdr:col>19</xdr:col>
      <xdr:colOff>38100</xdr:colOff>
      <xdr:row>19</xdr:row>
      <xdr:rowOff>472</xdr:rowOff>
    </xdr:to>
    <xdr:sp macro="" textlink="">
      <xdr:nvSpPr>
        <xdr:cNvPr id="77" name="楕円 76"/>
        <xdr:cNvSpPr/>
      </xdr:nvSpPr>
      <xdr:spPr bwMode="auto">
        <a:xfrm>
          <a:off x="3556000" y="32040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156699</xdr:rowOff>
    </xdr:from>
    <xdr:ext cx="762000" cy="259045"/>
    <xdr:sp macro="" textlink="">
      <xdr:nvSpPr>
        <xdr:cNvPr id="78" name="テキスト ボックス 77"/>
        <xdr:cNvSpPr txBox="1"/>
      </xdr:nvSpPr>
      <xdr:spPr>
        <a:xfrm>
          <a:off x="3225800" y="3290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66142</xdr:rowOff>
    </xdr:from>
    <xdr:to>
      <xdr:col>15</xdr:col>
      <xdr:colOff>101600</xdr:colOff>
      <xdr:row>18</xdr:row>
      <xdr:rowOff>167742</xdr:rowOff>
    </xdr:to>
    <xdr:sp macro="" textlink="">
      <xdr:nvSpPr>
        <xdr:cNvPr id="79" name="楕円 78"/>
        <xdr:cNvSpPr/>
      </xdr:nvSpPr>
      <xdr:spPr bwMode="auto">
        <a:xfrm>
          <a:off x="2857500" y="31998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152519</xdr:rowOff>
    </xdr:from>
    <xdr:ext cx="762000" cy="259045"/>
    <xdr:sp macro="" textlink="">
      <xdr:nvSpPr>
        <xdr:cNvPr id="80" name="テキスト ボックス 79"/>
        <xdr:cNvSpPr txBox="1"/>
      </xdr:nvSpPr>
      <xdr:spPr>
        <a:xfrm>
          <a:off x="2527300" y="3286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19253</xdr:rowOff>
    </xdr:from>
    <xdr:to>
      <xdr:col>29</xdr:col>
      <xdr:colOff>127000</xdr:colOff>
      <xdr:row>37</xdr:row>
      <xdr:rowOff>331978</xdr:rowOff>
    </xdr:to>
    <xdr:cxnSp macro="">
      <xdr:nvCxnSpPr>
        <xdr:cNvPr id="106" name="直線コネクタ 105"/>
        <xdr:cNvCxnSpPr/>
      </xdr:nvCxnSpPr>
      <xdr:spPr bwMode="auto">
        <a:xfrm flipV="1">
          <a:off x="5651500" y="6286703"/>
          <a:ext cx="0" cy="11699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304055</xdr:rowOff>
    </xdr:from>
    <xdr:ext cx="762000" cy="259045"/>
    <xdr:sp macro="" textlink="">
      <xdr:nvSpPr>
        <xdr:cNvPr id="107" name="人口1人当たり決算額の推移最小値テキスト445"/>
        <xdr:cNvSpPr txBox="1"/>
      </xdr:nvSpPr>
      <xdr:spPr>
        <a:xfrm>
          <a:off x="5740400" y="7428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331978</xdr:rowOff>
    </xdr:from>
    <xdr:to>
      <xdr:col>30</xdr:col>
      <xdr:colOff>25400</xdr:colOff>
      <xdr:row>37</xdr:row>
      <xdr:rowOff>331978</xdr:rowOff>
    </xdr:to>
    <xdr:cxnSp macro="">
      <xdr:nvCxnSpPr>
        <xdr:cNvPr id="108" name="直線コネクタ 107"/>
        <xdr:cNvCxnSpPr/>
      </xdr:nvCxnSpPr>
      <xdr:spPr bwMode="auto">
        <a:xfrm>
          <a:off x="5562600" y="74566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105630</xdr:rowOff>
    </xdr:from>
    <xdr:ext cx="762000" cy="259045"/>
    <xdr:sp macro="" textlink="">
      <xdr:nvSpPr>
        <xdr:cNvPr id="109" name="人口1人当たり決算額の推移最大値テキスト445"/>
        <xdr:cNvSpPr txBox="1"/>
      </xdr:nvSpPr>
      <xdr:spPr>
        <a:xfrm>
          <a:off x="5740400" y="6030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19253</xdr:rowOff>
    </xdr:from>
    <xdr:to>
      <xdr:col>30</xdr:col>
      <xdr:colOff>25400</xdr:colOff>
      <xdr:row>34</xdr:row>
      <xdr:rowOff>19253</xdr:rowOff>
    </xdr:to>
    <xdr:cxnSp macro="">
      <xdr:nvCxnSpPr>
        <xdr:cNvPr id="110" name="直線コネクタ 109"/>
        <xdr:cNvCxnSpPr/>
      </xdr:nvCxnSpPr>
      <xdr:spPr bwMode="auto">
        <a:xfrm>
          <a:off x="5562600" y="62867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19253</xdr:rowOff>
    </xdr:from>
    <xdr:to>
      <xdr:col>29</xdr:col>
      <xdr:colOff>127000</xdr:colOff>
      <xdr:row>36</xdr:row>
      <xdr:rowOff>99644</xdr:rowOff>
    </xdr:to>
    <xdr:cxnSp macro="">
      <xdr:nvCxnSpPr>
        <xdr:cNvPr id="111" name="直線コネクタ 110"/>
        <xdr:cNvCxnSpPr/>
      </xdr:nvCxnSpPr>
      <xdr:spPr bwMode="auto">
        <a:xfrm flipV="1">
          <a:off x="5003800" y="6286703"/>
          <a:ext cx="647700" cy="7661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307357</xdr:rowOff>
    </xdr:from>
    <xdr:ext cx="762000" cy="259045"/>
    <xdr:sp macro="" textlink="">
      <xdr:nvSpPr>
        <xdr:cNvPr id="112" name="人口1人当たり決算額の推移平均値テキスト445"/>
        <xdr:cNvSpPr txBox="1"/>
      </xdr:nvSpPr>
      <xdr:spPr>
        <a:xfrm>
          <a:off x="5740400" y="6917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335280</xdr:rowOff>
    </xdr:from>
    <xdr:to>
      <xdr:col>29</xdr:col>
      <xdr:colOff>177800</xdr:colOff>
      <xdr:row>36</xdr:row>
      <xdr:rowOff>93980</xdr:rowOff>
    </xdr:to>
    <xdr:sp macro="" textlink="">
      <xdr:nvSpPr>
        <xdr:cNvPr id="113" name="フローチャート: 判断 112"/>
        <xdr:cNvSpPr/>
      </xdr:nvSpPr>
      <xdr:spPr bwMode="auto">
        <a:xfrm>
          <a:off x="5600700" y="69456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188799</xdr:rowOff>
    </xdr:from>
    <xdr:to>
      <xdr:col>26</xdr:col>
      <xdr:colOff>50800</xdr:colOff>
      <xdr:row>36</xdr:row>
      <xdr:rowOff>99644</xdr:rowOff>
    </xdr:to>
    <xdr:cxnSp macro="">
      <xdr:nvCxnSpPr>
        <xdr:cNvPr id="114" name="直線コネクタ 113"/>
        <xdr:cNvCxnSpPr/>
      </xdr:nvCxnSpPr>
      <xdr:spPr bwMode="auto">
        <a:xfrm>
          <a:off x="4305300" y="6799149"/>
          <a:ext cx="698500" cy="2537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39395</xdr:rowOff>
    </xdr:from>
    <xdr:to>
      <xdr:col>26</xdr:col>
      <xdr:colOff>101600</xdr:colOff>
      <xdr:row>36</xdr:row>
      <xdr:rowOff>140995</xdr:rowOff>
    </xdr:to>
    <xdr:sp macro="" textlink="">
      <xdr:nvSpPr>
        <xdr:cNvPr id="115" name="フローチャート: 判断 114"/>
        <xdr:cNvSpPr/>
      </xdr:nvSpPr>
      <xdr:spPr bwMode="auto">
        <a:xfrm>
          <a:off x="4953000" y="6992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151172</xdr:rowOff>
    </xdr:from>
    <xdr:ext cx="736600" cy="259045"/>
    <xdr:sp macro="" textlink="">
      <xdr:nvSpPr>
        <xdr:cNvPr id="116" name="テキスト ボックス 115"/>
        <xdr:cNvSpPr txBox="1"/>
      </xdr:nvSpPr>
      <xdr:spPr>
        <a:xfrm>
          <a:off x="4622800" y="67615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174930</xdr:rowOff>
    </xdr:from>
    <xdr:to>
      <xdr:col>22</xdr:col>
      <xdr:colOff>114300</xdr:colOff>
      <xdr:row>35</xdr:row>
      <xdr:rowOff>188799</xdr:rowOff>
    </xdr:to>
    <xdr:cxnSp macro="">
      <xdr:nvCxnSpPr>
        <xdr:cNvPr id="117" name="直線コネクタ 116"/>
        <xdr:cNvCxnSpPr/>
      </xdr:nvCxnSpPr>
      <xdr:spPr bwMode="auto">
        <a:xfrm>
          <a:off x="3606800" y="6442380"/>
          <a:ext cx="698500" cy="3567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38176</xdr:rowOff>
    </xdr:from>
    <xdr:to>
      <xdr:col>22</xdr:col>
      <xdr:colOff>165100</xdr:colOff>
      <xdr:row>36</xdr:row>
      <xdr:rowOff>139776</xdr:rowOff>
    </xdr:to>
    <xdr:sp macro="" textlink="">
      <xdr:nvSpPr>
        <xdr:cNvPr id="118" name="フローチャート: 判断 117"/>
        <xdr:cNvSpPr/>
      </xdr:nvSpPr>
      <xdr:spPr bwMode="auto">
        <a:xfrm>
          <a:off x="4254500" y="69914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124553</xdr:rowOff>
    </xdr:from>
    <xdr:ext cx="762000" cy="259045"/>
    <xdr:sp macro="" textlink="">
      <xdr:nvSpPr>
        <xdr:cNvPr id="119" name="テキスト ボックス 118"/>
        <xdr:cNvSpPr txBox="1"/>
      </xdr:nvSpPr>
      <xdr:spPr>
        <a:xfrm>
          <a:off x="3924300" y="7077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141021</xdr:rowOff>
    </xdr:from>
    <xdr:to>
      <xdr:col>18</xdr:col>
      <xdr:colOff>177800</xdr:colOff>
      <xdr:row>34</xdr:row>
      <xdr:rowOff>174930</xdr:rowOff>
    </xdr:to>
    <xdr:cxnSp macro="">
      <xdr:nvCxnSpPr>
        <xdr:cNvPr id="120" name="直線コネクタ 119"/>
        <xdr:cNvCxnSpPr/>
      </xdr:nvCxnSpPr>
      <xdr:spPr bwMode="auto">
        <a:xfrm>
          <a:off x="2908300" y="6065571"/>
          <a:ext cx="698500" cy="3768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1524</xdr:rowOff>
    </xdr:from>
    <xdr:to>
      <xdr:col>19</xdr:col>
      <xdr:colOff>38100</xdr:colOff>
      <xdr:row>36</xdr:row>
      <xdr:rowOff>103124</xdr:rowOff>
    </xdr:to>
    <xdr:sp macro="" textlink="">
      <xdr:nvSpPr>
        <xdr:cNvPr id="121" name="フローチャート: 判断 120"/>
        <xdr:cNvSpPr/>
      </xdr:nvSpPr>
      <xdr:spPr bwMode="auto">
        <a:xfrm>
          <a:off x="3556000" y="69547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87901</xdr:rowOff>
    </xdr:from>
    <xdr:ext cx="762000" cy="259045"/>
    <xdr:sp macro="" textlink="">
      <xdr:nvSpPr>
        <xdr:cNvPr id="122" name="テキスト ボックス 121"/>
        <xdr:cNvSpPr txBox="1"/>
      </xdr:nvSpPr>
      <xdr:spPr>
        <a:xfrm>
          <a:off x="3225800" y="7041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298094</xdr:rowOff>
    </xdr:from>
    <xdr:to>
      <xdr:col>15</xdr:col>
      <xdr:colOff>101600</xdr:colOff>
      <xdr:row>36</xdr:row>
      <xdr:rowOff>56794</xdr:rowOff>
    </xdr:to>
    <xdr:sp macro="" textlink="">
      <xdr:nvSpPr>
        <xdr:cNvPr id="123" name="フローチャート: 判断 122"/>
        <xdr:cNvSpPr/>
      </xdr:nvSpPr>
      <xdr:spPr bwMode="auto">
        <a:xfrm>
          <a:off x="2857500" y="69084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41571</xdr:rowOff>
    </xdr:from>
    <xdr:ext cx="762000" cy="259045"/>
    <xdr:sp macro="" textlink="">
      <xdr:nvSpPr>
        <xdr:cNvPr id="124" name="テキスト ボックス 123"/>
        <xdr:cNvSpPr txBox="1"/>
      </xdr:nvSpPr>
      <xdr:spPr>
        <a:xfrm>
          <a:off x="2527300" y="699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311353</xdr:rowOff>
    </xdr:from>
    <xdr:to>
      <xdr:col>29</xdr:col>
      <xdr:colOff>177800</xdr:colOff>
      <xdr:row>34</xdr:row>
      <xdr:rowOff>70053</xdr:rowOff>
    </xdr:to>
    <xdr:sp macro="" textlink="">
      <xdr:nvSpPr>
        <xdr:cNvPr id="130" name="楕円 129"/>
        <xdr:cNvSpPr/>
      </xdr:nvSpPr>
      <xdr:spPr bwMode="auto">
        <a:xfrm>
          <a:off x="5600700" y="62359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258030</xdr:rowOff>
    </xdr:from>
    <xdr:ext cx="762000" cy="259045"/>
    <xdr:sp macro="" textlink="">
      <xdr:nvSpPr>
        <xdr:cNvPr id="131" name="人口1人当たり決算額の推移該当値テキスト445"/>
        <xdr:cNvSpPr txBox="1"/>
      </xdr:nvSpPr>
      <xdr:spPr>
        <a:xfrm>
          <a:off x="5740400" y="6182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48844</xdr:rowOff>
    </xdr:from>
    <xdr:to>
      <xdr:col>26</xdr:col>
      <xdr:colOff>101600</xdr:colOff>
      <xdr:row>36</xdr:row>
      <xdr:rowOff>150444</xdr:rowOff>
    </xdr:to>
    <xdr:sp macro="" textlink="">
      <xdr:nvSpPr>
        <xdr:cNvPr id="132" name="楕円 131"/>
        <xdr:cNvSpPr/>
      </xdr:nvSpPr>
      <xdr:spPr bwMode="auto">
        <a:xfrm>
          <a:off x="4953000" y="70020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135221</xdr:rowOff>
    </xdr:from>
    <xdr:ext cx="736600" cy="259045"/>
    <xdr:sp macro="" textlink="">
      <xdr:nvSpPr>
        <xdr:cNvPr id="133" name="テキスト ボックス 132"/>
        <xdr:cNvSpPr txBox="1"/>
      </xdr:nvSpPr>
      <xdr:spPr>
        <a:xfrm>
          <a:off x="4622800" y="7088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137999</xdr:rowOff>
    </xdr:from>
    <xdr:to>
      <xdr:col>22</xdr:col>
      <xdr:colOff>165100</xdr:colOff>
      <xdr:row>35</xdr:row>
      <xdr:rowOff>239599</xdr:rowOff>
    </xdr:to>
    <xdr:sp macro="" textlink="">
      <xdr:nvSpPr>
        <xdr:cNvPr id="134" name="楕円 133"/>
        <xdr:cNvSpPr/>
      </xdr:nvSpPr>
      <xdr:spPr bwMode="auto">
        <a:xfrm>
          <a:off x="4254500" y="67483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249776</xdr:rowOff>
    </xdr:from>
    <xdr:ext cx="762000" cy="259045"/>
    <xdr:sp macro="" textlink="">
      <xdr:nvSpPr>
        <xdr:cNvPr id="135" name="テキスト ボックス 134"/>
        <xdr:cNvSpPr txBox="1"/>
      </xdr:nvSpPr>
      <xdr:spPr>
        <a:xfrm>
          <a:off x="3924300" y="6517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124130</xdr:rowOff>
    </xdr:from>
    <xdr:to>
      <xdr:col>19</xdr:col>
      <xdr:colOff>38100</xdr:colOff>
      <xdr:row>34</xdr:row>
      <xdr:rowOff>225730</xdr:rowOff>
    </xdr:to>
    <xdr:sp macro="" textlink="">
      <xdr:nvSpPr>
        <xdr:cNvPr id="136" name="楕円 135"/>
        <xdr:cNvSpPr/>
      </xdr:nvSpPr>
      <xdr:spPr bwMode="auto">
        <a:xfrm>
          <a:off x="3556000" y="63915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235907</xdr:rowOff>
    </xdr:from>
    <xdr:ext cx="762000" cy="259045"/>
    <xdr:sp macro="" textlink="">
      <xdr:nvSpPr>
        <xdr:cNvPr id="137" name="テキスト ボックス 136"/>
        <xdr:cNvSpPr txBox="1"/>
      </xdr:nvSpPr>
      <xdr:spPr>
        <a:xfrm>
          <a:off x="3225800" y="616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90221</xdr:rowOff>
    </xdr:from>
    <xdr:to>
      <xdr:col>15</xdr:col>
      <xdr:colOff>101600</xdr:colOff>
      <xdr:row>33</xdr:row>
      <xdr:rowOff>191821</xdr:rowOff>
    </xdr:to>
    <xdr:sp macro="" textlink="">
      <xdr:nvSpPr>
        <xdr:cNvPr id="138" name="楕円 137"/>
        <xdr:cNvSpPr/>
      </xdr:nvSpPr>
      <xdr:spPr bwMode="auto">
        <a:xfrm>
          <a:off x="2857500" y="60147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30548</xdr:rowOff>
    </xdr:from>
    <xdr:ext cx="762000" cy="259045"/>
    <xdr:sp macro="" textlink="">
      <xdr:nvSpPr>
        <xdr:cNvPr id="139" name="テキスト ボックス 138"/>
        <xdr:cNvSpPr txBox="1"/>
      </xdr:nvSpPr>
      <xdr:spPr>
        <a:xfrm>
          <a:off x="2527300" y="5783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東京都葛飾区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463,691
441,328
34.80
273,997,562
259,085,056
14,720,294
118,979,467
14,471,140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111266</xdr:rowOff>
    </xdr:from>
    <xdr:to>
      <xdr:col>24</xdr:col>
      <xdr:colOff>62865</xdr:colOff>
      <xdr:row>38</xdr:row>
      <xdr:rowOff>34947</xdr:rowOff>
    </xdr:to>
    <xdr:cxnSp macro="">
      <xdr:nvCxnSpPr>
        <xdr:cNvPr id="58" name="直線コネクタ 57"/>
        <xdr:cNvCxnSpPr/>
      </xdr:nvCxnSpPr>
      <xdr:spPr>
        <a:xfrm flipV="1">
          <a:off x="4633595" y="5254766"/>
          <a:ext cx="1270" cy="1295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38774</xdr:rowOff>
    </xdr:from>
    <xdr:ext cx="534377" cy="259045"/>
    <xdr:sp macro="" textlink="">
      <xdr:nvSpPr>
        <xdr:cNvPr id="59" name="人件費最小値テキスト"/>
        <xdr:cNvSpPr txBox="1"/>
      </xdr:nvSpPr>
      <xdr:spPr>
        <a:xfrm>
          <a:off x="4686300" y="655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34947</xdr:rowOff>
    </xdr:from>
    <xdr:to>
      <xdr:col>24</xdr:col>
      <xdr:colOff>152400</xdr:colOff>
      <xdr:row>38</xdr:row>
      <xdr:rowOff>34947</xdr:rowOff>
    </xdr:to>
    <xdr:cxnSp macro="">
      <xdr:nvCxnSpPr>
        <xdr:cNvPr id="60" name="直線コネクタ 59"/>
        <xdr:cNvCxnSpPr/>
      </xdr:nvCxnSpPr>
      <xdr:spPr>
        <a:xfrm>
          <a:off x="4546600" y="6550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57943</xdr:rowOff>
    </xdr:from>
    <xdr:ext cx="599010" cy="259045"/>
    <xdr:sp macro="" textlink="">
      <xdr:nvSpPr>
        <xdr:cNvPr id="61" name="人件費最大値テキスト"/>
        <xdr:cNvSpPr txBox="1"/>
      </xdr:nvSpPr>
      <xdr:spPr>
        <a:xfrm>
          <a:off x="4686300" y="5029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111266</xdr:rowOff>
    </xdr:from>
    <xdr:to>
      <xdr:col>24</xdr:col>
      <xdr:colOff>152400</xdr:colOff>
      <xdr:row>30</xdr:row>
      <xdr:rowOff>111266</xdr:rowOff>
    </xdr:to>
    <xdr:cxnSp macro="">
      <xdr:nvCxnSpPr>
        <xdr:cNvPr id="62" name="直線コネクタ 61"/>
        <xdr:cNvCxnSpPr/>
      </xdr:nvCxnSpPr>
      <xdr:spPr>
        <a:xfrm>
          <a:off x="4546600" y="5254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75779</xdr:rowOff>
    </xdr:from>
    <xdr:to>
      <xdr:col>24</xdr:col>
      <xdr:colOff>63500</xdr:colOff>
      <xdr:row>37</xdr:row>
      <xdr:rowOff>106880</xdr:rowOff>
    </xdr:to>
    <xdr:cxnSp macro="">
      <xdr:nvCxnSpPr>
        <xdr:cNvPr id="63" name="直線コネクタ 62"/>
        <xdr:cNvCxnSpPr/>
      </xdr:nvCxnSpPr>
      <xdr:spPr>
        <a:xfrm flipV="1">
          <a:off x="3797300" y="6419429"/>
          <a:ext cx="838200" cy="31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33487</xdr:rowOff>
    </xdr:from>
    <xdr:ext cx="534377" cy="259045"/>
    <xdr:sp macro="" textlink="">
      <xdr:nvSpPr>
        <xdr:cNvPr id="64" name="人件費平均値テキスト"/>
        <xdr:cNvSpPr txBox="1"/>
      </xdr:nvSpPr>
      <xdr:spPr>
        <a:xfrm>
          <a:off x="4686300" y="6205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10610</xdr:rowOff>
    </xdr:from>
    <xdr:to>
      <xdr:col>24</xdr:col>
      <xdr:colOff>114300</xdr:colOff>
      <xdr:row>37</xdr:row>
      <xdr:rowOff>112210</xdr:rowOff>
    </xdr:to>
    <xdr:sp macro="" textlink="">
      <xdr:nvSpPr>
        <xdr:cNvPr id="65" name="フローチャート: 判断 64"/>
        <xdr:cNvSpPr/>
      </xdr:nvSpPr>
      <xdr:spPr>
        <a:xfrm>
          <a:off x="4584700" y="635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97616</xdr:rowOff>
    </xdr:from>
    <xdr:to>
      <xdr:col>19</xdr:col>
      <xdr:colOff>177800</xdr:colOff>
      <xdr:row>37</xdr:row>
      <xdr:rowOff>106880</xdr:rowOff>
    </xdr:to>
    <xdr:cxnSp macro="">
      <xdr:nvCxnSpPr>
        <xdr:cNvPr id="66" name="直線コネクタ 65"/>
        <xdr:cNvCxnSpPr/>
      </xdr:nvCxnSpPr>
      <xdr:spPr>
        <a:xfrm>
          <a:off x="2908300" y="6441266"/>
          <a:ext cx="889000" cy="9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35789</xdr:rowOff>
    </xdr:from>
    <xdr:to>
      <xdr:col>20</xdr:col>
      <xdr:colOff>38100</xdr:colOff>
      <xdr:row>37</xdr:row>
      <xdr:rowOff>137389</xdr:rowOff>
    </xdr:to>
    <xdr:sp macro="" textlink="">
      <xdr:nvSpPr>
        <xdr:cNvPr id="67" name="フローチャート: 判断 66"/>
        <xdr:cNvSpPr/>
      </xdr:nvSpPr>
      <xdr:spPr>
        <a:xfrm>
          <a:off x="3746500" y="637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153916</xdr:rowOff>
    </xdr:from>
    <xdr:ext cx="534377" cy="259045"/>
    <xdr:sp macro="" textlink="">
      <xdr:nvSpPr>
        <xdr:cNvPr id="68" name="テキスト ボックス 67"/>
        <xdr:cNvSpPr txBox="1"/>
      </xdr:nvSpPr>
      <xdr:spPr>
        <a:xfrm>
          <a:off x="3530111" y="615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89506</xdr:rowOff>
    </xdr:from>
    <xdr:to>
      <xdr:col>15</xdr:col>
      <xdr:colOff>50800</xdr:colOff>
      <xdr:row>37</xdr:row>
      <xdr:rowOff>97616</xdr:rowOff>
    </xdr:to>
    <xdr:cxnSp macro="">
      <xdr:nvCxnSpPr>
        <xdr:cNvPr id="69" name="直線コネクタ 68"/>
        <xdr:cNvCxnSpPr/>
      </xdr:nvCxnSpPr>
      <xdr:spPr>
        <a:xfrm>
          <a:off x="2019300" y="6433156"/>
          <a:ext cx="889000" cy="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42657</xdr:rowOff>
    </xdr:from>
    <xdr:to>
      <xdr:col>15</xdr:col>
      <xdr:colOff>101600</xdr:colOff>
      <xdr:row>37</xdr:row>
      <xdr:rowOff>144257</xdr:rowOff>
    </xdr:to>
    <xdr:sp macro="" textlink="">
      <xdr:nvSpPr>
        <xdr:cNvPr id="70" name="フローチャート: 判断 69"/>
        <xdr:cNvSpPr/>
      </xdr:nvSpPr>
      <xdr:spPr>
        <a:xfrm>
          <a:off x="2857500" y="638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160784</xdr:rowOff>
    </xdr:from>
    <xdr:ext cx="534377" cy="259045"/>
    <xdr:sp macro="" textlink="">
      <xdr:nvSpPr>
        <xdr:cNvPr id="71" name="テキスト ボックス 70"/>
        <xdr:cNvSpPr txBox="1"/>
      </xdr:nvSpPr>
      <xdr:spPr>
        <a:xfrm>
          <a:off x="2641111" y="616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84379</xdr:rowOff>
    </xdr:from>
    <xdr:to>
      <xdr:col>10</xdr:col>
      <xdr:colOff>114300</xdr:colOff>
      <xdr:row>37</xdr:row>
      <xdr:rowOff>89506</xdr:rowOff>
    </xdr:to>
    <xdr:cxnSp macro="">
      <xdr:nvCxnSpPr>
        <xdr:cNvPr id="72" name="直線コネクタ 71"/>
        <xdr:cNvCxnSpPr/>
      </xdr:nvCxnSpPr>
      <xdr:spPr>
        <a:xfrm>
          <a:off x="1130300" y="6428029"/>
          <a:ext cx="889000" cy="5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33143</xdr:rowOff>
    </xdr:from>
    <xdr:to>
      <xdr:col>10</xdr:col>
      <xdr:colOff>165100</xdr:colOff>
      <xdr:row>37</xdr:row>
      <xdr:rowOff>134743</xdr:rowOff>
    </xdr:to>
    <xdr:sp macro="" textlink="">
      <xdr:nvSpPr>
        <xdr:cNvPr id="73" name="フローチャート: 判断 72"/>
        <xdr:cNvSpPr/>
      </xdr:nvSpPr>
      <xdr:spPr>
        <a:xfrm>
          <a:off x="1968500" y="6376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151270</xdr:rowOff>
    </xdr:from>
    <xdr:ext cx="534377" cy="259045"/>
    <xdr:sp macro="" textlink="">
      <xdr:nvSpPr>
        <xdr:cNvPr id="74" name="テキスト ボックス 73"/>
        <xdr:cNvSpPr txBox="1"/>
      </xdr:nvSpPr>
      <xdr:spPr>
        <a:xfrm>
          <a:off x="1752111" y="6152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17664</xdr:rowOff>
    </xdr:from>
    <xdr:to>
      <xdr:col>6</xdr:col>
      <xdr:colOff>38100</xdr:colOff>
      <xdr:row>37</xdr:row>
      <xdr:rowOff>119264</xdr:rowOff>
    </xdr:to>
    <xdr:sp macro="" textlink="">
      <xdr:nvSpPr>
        <xdr:cNvPr id="75" name="フローチャート: 判断 74"/>
        <xdr:cNvSpPr/>
      </xdr:nvSpPr>
      <xdr:spPr>
        <a:xfrm>
          <a:off x="1079500" y="6361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135791</xdr:rowOff>
    </xdr:from>
    <xdr:ext cx="534377" cy="259045"/>
    <xdr:sp macro="" textlink="">
      <xdr:nvSpPr>
        <xdr:cNvPr id="76" name="テキスト ボックス 75"/>
        <xdr:cNvSpPr txBox="1"/>
      </xdr:nvSpPr>
      <xdr:spPr>
        <a:xfrm>
          <a:off x="863111" y="6136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24979</xdr:rowOff>
    </xdr:from>
    <xdr:to>
      <xdr:col>24</xdr:col>
      <xdr:colOff>114300</xdr:colOff>
      <xdr:row>37</xdr:row>
      <xdr:rowOff>126579</xdr:rowOff>
    </xdr:to>
    <xdr:sp macro="" textlink="">
      <xdr:nvSpPr>
        <xdr:cNvPr id="82" name="楕円 81"/>
        <xdr:cNvSpPr/>
      </xdr:nvSpPr>
      <xdr:spPr>
        <a:xfrm>
          <a:off x="4584700" y="6368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3406</xdr:rowOff>
    </xdr:from>
    <xdr:ext cx="534377" cy="259045"/>
    <xdr:sp macro="" textlink="">
      <xdr:nvSpPr>
        <xdr:cNvPr id="83" name="人件費該当値テキスト"/>
        <xdr:cNvSpPr txBox="1"/>
      </xdr:nvSpPr>
      <xdr:spPr>
        <a:xfrm>
          <a:off x="4686300" y="634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56080</xdr:rowOff>
    </xdr:from>
    <xdr:to>
      <xdr:col>20</xdr:col>
      <xdr:colOff>38100</xdr:colOff>
      <xdr:row>37</xdr:row>
      <xdr:rowOff>157680</xdr:rowOff>
    </xdr:to>
    <xdr:sp macro="" textlink="">
      <xdr:nvSpPr>
        <xdr:cNvPr id="84" name="楕円 83"/>
        <xdr:cNvSpPr/>
      </xdr:nvSpPr>
      <xdr:spPr>
        <a:xfrm>
          <a:off x="3746500" y="639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148807</xdr:rowOff>
    </xdr:from>
    <xdr:ext cx="534377" cy="259045"/>
    <xdr:sp macro="" textlink="">
      <xdr:nvSpPr>
        <xdr:cNvPr id="85" name="テキスト ボックス 84"/>
        <xdr:cNvSpPr txBox="1"/>
      </xdr:nvSpPr>
      <xdr:spPr>
        <a:xfrm>
          <a:off x="3530111" y="649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46816</xdr:rowOff>
    </xdr:from>
    <xdr:to>
      <xdr:col>15</xdr:col>
      <xdr:colOff>101600</xdr:colOff>
      <xdr:row>37</xdr:row>
      <xdr:rowOff>148416</xdr:rowOff>
    </xdr:to>
    <xdr:sp macro="" textlink="">
      <xdr:nvSpPr>
        <xdr:cNvPr id="86" name="楕円 85"/>
        <xdr:cNvSpPr/>
      </xdr:nvSpPr>
      <xdr:spPr>
        <a:xfrm>
          <a:off x="2857500" y="6390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139543</xdr:rowOff>
    </xdr:from>
    <xdr:ext cx="534377" cy="259045"/>
    <xdr:sp macro="" textlink="">
      <xdr:nvSpPr>
        <xdr:cNvPr id="87" name="テキスト ボックス 86"/>
        <xdr:cNvSpPr txBox="1"/>
      </xdr:nvSpPr>
      <xdr:spPr>
        <a:xfrm>
          <a:off x="2641111" y="6483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38706</xdr:rowOff>
    </xdr:from>
    <xdr:to>
      <xdr:col>10</xdr:col>
      <xdr:colOff>165100</xdr:colOff>
      <xdr:row>37</xdr:row>
      <xdr:rowOff>140306</xdr:rowOff>
    </xdr:to>
    <xdr:sp macro="" textlink="">
      <xdr:nvSpPr>
        <xdr:cNvPr id="88" name="楕円 87"/>
        <xdr:cNvSpPr/>
      </xdr:nvSpPr>
      <xdr:spPr>
        <a:xfrm>
          <a:off x="1968500" y="638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131433</xdr:rowOff>
    </xdr:from>
    <xdr:ext cx="534377" cy="259045"/>
    <xdr:sp macro="" textlink="">
      <xdr:nvSpPr>
        <xdr:cNvPr id="89" name="テキスト ボックス 88"/>
        <xdr:cNvSpPr txBox="1"/>
      </xdr:nvSpPr>
      <xdr:spPr>
        <a:xfrm>
          <a:off x="1752111" y="6475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33579</xdr:rowOff>
    </xdr:from>
    <xdr:to>
      <xdr:col>6</xdr:col>
      <xdr:colOff>38100</xdr:colOff>
      <xdr:row>37</xdr:row>
      <xdr:rowOff>135179</xdr:rowOff>
    </xdr:to>
    <xdr:sp macro="" textlink="">
      <xdr:nvSpPr>
        <xdr:cNvPr id="90" name="楕円 89"/>
        <xdr:cNvSpPr/>
      </xdr:nvSpPr>
      <xdr:spPr>
        <a:xfrm>
          <a:off x="1079500" y="6377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126306</xdr:rowOff>
    </xdr:from>
    <xdr:ext cx="534377" cy="259045"/>
    <xdr:sp macro="" textlink="">
      <xdr:nvSpPr>
        <xdr:cNvPr id="91" name="テキスト ボックス 90"/>
        <xdr:cNvSpPr txBox="1"/>
      </xdr:nvSpPr>
      <xdr:spPr>
        <a:xfrm>
          <a:off x="863111" y="6469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108816</xdr:rowOff>
    </xdr:from>
    <xdr:to>
      <xdr:col>24</xdr:col>
      <xdr:colOff>62865</xdr:colOff>
      <xdr:row>58</xdr:row>
      <xdr:rowOff>126045</xdr:rowOff>
    </xdr:to>
    <xdr:cxnSp macro="">
      <xdr:nvCxnSpPr>
        <xdr:cNvPr id="116" name="直線コネクタ 115"/>
        <xdr:cNvCxnSpPr/>
      </xdr:nvCxnSpPr>
      <xdr:spPr>
        <a:xfrm flipV="1">
          <a:off x="4633595" y="8852766"/>
          <a:ext cx="1270" cy="1217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129872</xdr:rowOff>
    </xdr:from>
    <xdr:ext cx="534377" cy="259045"/>
    <xdr:sp macro="" textlink="">
      <xdr:nvSpPr>
        <xdr:cNvPr id="117" name="物件費最小値テキスト"/>
        <xdr:cNvSpPr txBox="1"/>
      </xdr:nvSpPr>
      <xdr:spPr>
        <a:xfrm>
          <a:off x="4686300" y="1007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126045</xdr:rowOff>
    </xdr:from>
    <xdr:to>
      <xdr:col>24</xdr:col>
      <xdr:colOff>152400</xdr:colOff>
      <xdr:row>58</xdr:row>
      <xdr:rowOff>126045</xdr:rowOff>
    </xdr:to>
    <xdr:cxnSp macro="">
      <xdr:nvCxnSpPr>
        <xdr:cNvPr id="118" name="直線コネクタ 117"/>
        <xdr:cNvCxnSpPr/>
      </xdr:nvCxnSpPr>
      <xdr:spPr>
        <a:xfrm>
          <a:off x="4546600" y="10070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55493</xdr:rowOff>
    </xdr:from>
    <xdr:ext cx="599010" cy="259045"/>
    <xdr:sp macro="" textlink="">
      <xdr:nvSpPr>
        <xdr:cNvPr id="119" name="物件費最大値テキスト"/>
        <xdr:cNvSpPr txBox="1"/>
      </xdr:nvSpPr>
      <xdr:spPr>
        <a:xfrm>
          <a:off x="4686300" y="8627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108816</xdr:rowOff>
    </xdr:from>
    <xdr:to>
      <xdr:col>24</xdr:col>
      <xdr:colOff>152400</xdr:colOff>
      <xdr:row>51</xdr:row>
      <xdr:rowOff>108816</xdr:rowOff>
    </xdr:to>
    <xdr:cxnSp macro="">
      <xdr:nvCxnSpPr>
        <xdr:cNvPr id="120" name="直線コネクタ 119"/>
        <xdr:cNvCxnSpPr/>
      </xdr:nvCxnSpPr>
      <xdr:spPr>
        <a:xfrm>
          <a:off x="4546600" y="8852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79632</xdr:rowOff>
    </xdr:from>
    <xdr:to>
      <xdr:col>24</xdr:col>
      <xdr:colOff>63500</xdr:colOff>
      <xdr:row>58</xdr:row>
      <xdr:rowOff>102240</xdr:rowOff>
    </xdr:to>
    <xdr:cxnSp macro="">
      <xdr:nvCxnSpPr>
        <xdr:cNvPr id="121" name="直線コネクタ 120"/>
        <xdr:cNvCxnSpPr/>
      </xdr:nvCxnSpPr>
      <xdr:spPr>
        <a:xfrm flipV="1">
          <a:off x="3797300" y="10023732"/>
          <a:ext cx="838200" cy="2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4472</xdr:rowOff>
    </xdr:from>
    <xdr:ext cx="534377" cy="259045"/>
    <xdr:sp macro="" textlink="">
      <xdr:nvSpPr>
        <xdr:cNvPr id="122" name="物件費平均値テキスト"/>
        <xdr:cNvSpPr txBox="1"/>
      </xdr:nvSpPr>
      <xdr:spPr>
        <a:xfrm>
          <a:off x="4686300" y="9777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153045</xdr:rowOff>
    </xdr:from>
    <xdr:to>
      <xdr:col>24</xdr:col>
      <xdr:colOff>114300</xdr:colOff>
      <xdr:row>58</xdr:row>
      <xdr:rowOff>83195</xdr:rowOff>
    </xdr:to>
    <xdr:sp macro="" textlink="">
      <xdr:nvSpPr>
        <xdr:cNvPr id="123" name="フローチャート: 判断 122"/>
        <xdr:cNvSpPr/>
      </xdr:nvSpPr>
      <xdr:spPr>
        <a:xfrm>
          <a:off x="4584700" y="992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102240</xdr:rowOff>
    </xdr:from>
    <xdr:to>
      <xdr:col>19</xdr:col>
      <xdr:colOff>177800</xdr:colOff>
      <xdr:row>58</xdr:row>
      <xdr:rowOff>157859</xdr:rowOff>
    </xdr:to>
    <xdr:cxnSp macro="">
      <xdr:nvCxnSpPr>
        <xdr:cNvPr id="124" name="直線コネクタ 123"/>
        <xdr:cNvCxnSpPr/>
      </xdr:nvCxnSpPr>
      <xdr:spPr>
        <a:xfrm flipV="1">
          <a:off x="2908300" y="10046340"/>
          <a:ext cx="889000" cy="55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7625</xdr:rowOff>
    </xdr:from>
    <xdr:to>
      <xdr:col>20</xdr:col>
      <xdr:colOff>38100</xdr:colOff>
      <xdr:row>58</xdr:row>
      <xdr:rowOff>109225</xdr:rowOff>
    </xdr:to>
    <xdr:sp macro="" textlink="">
      <xdr:nvSpPr>
        <xdr:cNvPr id="125" name="フローチャート: 判断 124"/>
        <xdr:cNvSpPr/>
      </xdr:nvSpPr>
      <xdr:spPr>
        <a:xfrm>
          <a:off x="3746500" y="995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125752</xdr:rowOff>
    </xdr:from>
    <xdr:ext cx="534377" cy="259045"/>
    <xdr:sp macro="" textlink="">
      <xdr:nvSpPr>
        <xdr:cNvPr id="126" name="テキスト ボックス 125"/>
        <xdr:cNvSpPr txBox="1"/>
      </xdr:nvSpPr>
      <xdr:spPr>
        <a:xfrm>
          <a:off x="3530111" y="972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157859</xdr:rowOff>
    </xdr:from>
    <xdr:to>
      <xdr:col>15</xdr:col>
      <xdr:colOff>50800</xdr:colOff>
      <xdr:row>59</xdr:row>
      <xdr:rowOff>11707</xdr:rowOff>
    </xdr:to>
    <xdr:cxnSp macro="">
      <xdr:nvCxnSpPr>
        <xdr:cNvPr id="127" name="直線コネクタ 126"/>
        <xdr:cNvCxnSpPr/>
      </xdr:nvCxnSpPr>
      <xdr:spPr>
        <a:xfrm flipV="1">
          <a:off x="2019300" y="10101959"/>
          <a:ext cx="889000" cy="25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59647</xdr:rowOff>
    </xdr:from>
    <xdr:to>
      <xdr:col>15</xdr:col>
      <xdr:colOff>101600</xdr:colOff>
      <xdr:row>58</xdr:row>
      <xdr:rowOff>161247</xdr:rowOff>
    </xdr:to>
    <xdr:sp macro="" textlink="">
      <xdr:nvSpPr>
        <xdr:cNvPr id="128" name="フローチャート: 判断 127"/>
        <xdr:cNvSpPr/>
      </xdr:nvSpPr>
      <xdr:spPr>
        <a:xfrm>
          <a:off x="2857500" y="1000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6324</xdr:rowOff>
    </xdr:from>
    <xdr:ext cx="534377" cy="259045"/>
    <xdr:sp macro="" textlink="">
      <xdr:nvSpPr>
        <xdr:cNvPr id="129" name="テキスト ボックス 128"/>
        <xdr:cNvSpPr txBox="1"/>
      </xdr:nvSpPr>
      <xdr:spPr>
        <a:xfrm>
          <a:off x="2641111" y="977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11707</xdr:rowOff>
    </xdr:from>
    <xdr:to>
      <xdr:col>10</xdr:col>
      <xdr:colOff>114300</xdr:colOff>
      <xdr:row>59</xdr:row>
      <xdr:rowOff>27298</xdr:rowOff>
    </xdr:to>
    <xdr:cxnSp macro="">
      <xdr:nvCxnSpPr>
        <xdr:cNvPr id="130" name="直線コネクタ 129"/>
        <xdr:cNvCxnSpPr/>
      </xdr:nvCxnSpPr>
      <xdr:spPr>
        <a:xfrm flipV="1">
          <a:off x="1130300" y="10127257"/>
          <a:ext cx="889000" cy="15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72593</xdr:rowOff>
    </xdr:from>
    <xdr:to>
      <xdr:col>10</xdr:col>
      <xdr:colOff>165100</xdr:colOff>
      <xdr:row>59</xdr:row>
      <xdr:rowOff>2743</xdr:rowOff>
    </xdr:to>
    <xdr:sp macro="" textlink="">
      <xdr:nvSpPr>
        <xdr:cNvPr id="131" name="フローチャート: 判断 130"/>
        <xdr:cNvSpPr/>
      </xdr:nvSpPr>
      <xdr:spPr>
        <a:xfrm>
          <a:off x="1968500" y="10016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19270</xdr:rowOff>
    </xdr:from>
    <xdr:ext cx="534377" cy="259045"/>
    <xdr:sp macro="" textlink="">
      <xdr:nvSpPr>
        <xdr:cNvPr id="132" name="テキスト ボックス 131"/>
        <xdr:cNvSpPr txBox="1"/>
      </xdr:nvSpPr>
      <xdr:spPr>
        <a:xfrm>
          <a:off x="1752111" y="9791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63312</xdr:rowOff>
    </xdr:from>
    <xdr:to>
      <xdr:col>6</xdr:col>
      <xdr:colOff>38100</xdr:colOff>
      <xdr:row>58</xdr:row>
      <xdr:rowOff>164912</xdr:rowOff>
    </xdr:to>
    <xdr:sp macro="" textlink="">
      <xdr:nvSpPr>
        <xdr:cNvPr id="133" name="フローチャート: 判断 132"/>
        <xdr:cNvSpPr/>
      </xdr:nvSpPr>
      <xdr:spPr>
        <a:xfrm>
          <a:off x="1079500" y="1000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9989</xdr:rowOff>
    </xdr:from>
    <xdr:ext cx="534377" cy="259045"/>
    <xdr:sp macro="" textlink="">
      <xdr:nvSpPr>
        <xdr:cNvPr id="134" name="テキスト ボックス 133"/>
        <xdr:cNvSpPr txBox="1"/>
      </xdr:nvSpPr>
      <xdr:spPr>
        <a:xfrm>
          <a:off x="863111" y="9782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28832</xdr:rowOff>
    </xdr:from>
    <xdr:to>
      <xdr:col>24</xdr:col>
      <xdr:colOff>114300</xdr:colOff>
      <xdr:row>58</xdr:row>
      <xdr:rowOff>130432</xdr:rowOff>
    </xdr:to>
    <xdr:sp macro="" textlink="">
      <xdr:nvSpPr>
        <xdr:cNvPr id="140" name="楕円 139"/>
        <xdr:cNvSpPr/>
      </xdr:nvSpPr>
      <xdr:spPr>
        <a:xfrm>
          <a:off x="4584700" y="997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131473</xdr:rowOff>
    </xdr:from>
    <xdr:ext cx="534377" cy="259045"/>
    <xdr:sp macro="" textlink="">
      <xdr:nvSpPr>
        <xdr:cNvPr id="141" name="物件費該当値テキスト"/>
        <xdr:cNvSpPr txBox="1"/>
      </xdr:nvSpPr>
      <xdr:spPr>
        <a:xfrm>
          <a:off x="4686300" y="990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51440</xdr:rowOff>
    </xdr:from>
    <xdr:to>
      <xdr:col>20</xdr:col>
      <xdr:colOff>38100</xdr:colOff>
      <xdr:row>58</xdr:row>
      <xdr:rowOff>153040</xdr:rowOff>
    </xdr:to>
    <xdr:sp macro="" textlink="">
      <xdr:nvSpPr>
        <xdr:cNvPr id="142" name="楕円 141"/>
        <xdr:cNvSpPr/>
      </xdr:nvSpPr>
      <xdr:spPr>
        <a:xfrm>
          <a:off x="3746500" y="999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144167</xdr:rowOff>
    </xdr:from>
    <xdr:ext cx="534377" cy="259045"/>
    <xdr:sp macro="" textlink="">
      <xdr:nvSpPr>
        <xdr:cNvPr id="143" name="テキスト ボックス 142"/>
        <xdr:cNvSpPr txBox="1"/>
      </xdr:nvSpPr>
      <xdr:spPr>
        <a:xfrm>
          <a:off x="3530111" y="1008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107059</xdr:rowOff>
    </xdr:from>
    <xdr:to>
      <xdr:col>15</xdr:col>
      <xdr:colOff>101600</xdr:colOff>
      <xdr:row>59</xdr:row>
      <xdr:rowOff>37209</xdr:rowOff>
    </xdr:to>
    <xdr:sp macro="" textlink="">
      <xdr:nvSpPr>
        <xdr:cNvPr id="144" name="楕円 143"/>
        <xdr:cNvSpPr/>
      </xdr:nvSpPr>
      <xdr:spPr>
        <a:xfrm>
          <a:off x="2857500" y="1005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28336</xdr:rowOff>
    </xdr:from>
    <xdr:ext cx="534377" cy="259045"/>
    <xdr:sp macro="" textlink="">
      <xdr:nvSpPr>
        <xdr:cNvPr id="145" name="テキスト ボックス 144"/>
        <xdr:cNvSpPr txBox="1"/>
      </xdr:nvSpPr>
      <xdr:spPr>
        <a:xfrm>
          <a:off x="2641111" y="10143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132357</xdr:rowOff>
    </xdr:from>
    <xdr:to>
      <xdr:col>10</xdr:col>
      <xdr:colOff>165100</xdr:colOff>
      <xdr:row>59</xdr:row>
      <xdr:rowOff>62507</xdr:rowOff>
    </xdr:to>
    <xdr:sp macro="" textlink="">
      <xdr:nvSpPr>
        <xdr:cNvPr id="146" name="楕円 145"/>
        <xdr:cNvSpPr/>
      </xdr:nvSpPr>
      <xdr:spPr>
        <a:xfrm>
          <a:off x="1968500" y="10076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53634</xdr:rowOff>
    </xdr:from>
    <xdr:ext cx="534377" cy="259045"/>
    <xdr:sp macro="" textlink="">
      <xdr:nvSpPr>
        <xdr:cNvPr id="147" name="テキスト ボックス 146"/>
        <xdr:cNvSpPr txBox="1"/>
      </xdr:nvSpPr>
      <xdr:spPr>
        <a:xfrm>
          <a:off x="1752111" y="1016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147948</xdr:rowOff>
    </xdr:from>
    <xdr:to>
      <xdr:col>6</xdr:col>
      <xdr:colOff>38100</xdr:colOff>
      <xdr:row>59</xdr:row>
      <xdr:rowOff>78098</xdr:rowOff>
    </xdr:to>
    <xdr:sp macro="" textlink="">
      <xdr:nvSpPr>
        <xdr:cNvPr id="148" name="楕円 147"/>
        <xdr:cNvSpPr/>
      </xdr:nvSpPr>
      <xdr:spPr>
        <a:xfrm>
          <a:off x="1079500" y="10092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69225</xdr:rowOff>
    </xdr:from>
    <xdr:ext cx="534377" cy="259045"/>
    <xdr:sp macro="" textlink="">
      <xdr:nvSpPr>
        <xdr:cNvPr id="149" name="テキスト ボックス 148"/>
        <xdr:cNvSpPr txBox="1"/>
      </xdr:nvSpPr>
      <xdr:spPr>
        <a:xfrm>
          <a:off x="863111" y="10184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3" name="テキスト ボックス 162"/>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69017</xdr:rowOff>
    </xdr:from>
    <xdr:to>
      <xdr:col>24</xdr:col>
      <xdr:colOff>62865</xdr:colOff>
      <xdr:row>78</xdr:row>
      <xdr:rowOff>89957</xdr:rowOff>
    </xdr:to>
    <xdr:cxnSp macro="">
      <xdr:nvCxnSpPr>
        <xdr:cNvPr id="171" name="直線コネクタ 170"/>
        <xdr:cNvCxnSpPr/>
      </xdr:nvCxnSpPr>
      <xdr:spPr>
        <a:xfrm flipV="1">
          <a:off x="4633595" y="12070517"/>
          <a:ext cx="1270" cy="139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93784</xdr:rowOff>
    </xdr:from>
    <xdr:ext cx="378565" cy="259045"/>
    <xdr:sp macro="" textlink="">
      <xdr:nvSpPr>
        <xdr:cNvPr id="172" name="維持補修費最小値テキスト"/>
        <xdr:cNvSpPr txBox="1"/>
      </xdr:nvSpPr>
      <xdr:spPr>
        <a:xfrm>
          <a:off x="4686300" y="13466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89957</xdr:rowOff>
    </xdr:from>
    <xdr:to>
      <xdr:col>24</xdr:col>
      <xdr:colOff>152400</xdr:colOff>
      <xdr:row>78</xdr:row>
      <xdr:rowOff>89957</xdr:rowOff>
    </xdr:to>
    <xdr:cxnSp macro="">
      <xdr:nvCxnSpPr>
        <xdr:cNvPr id="173" name="直線コネクタ 172"/>
        <xdr:cNvCxnSpPr/>
      </xdr:nvCxnSpPr>
      <xdr:spPr>
        <a:xfrm>
          <a:off x="4546600" y="13463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15694</xdr:rowOff>
    </xdr:from>
    <xdr:ext cx="534377" cy="259045"/>
    <xdr:sp macro="" textlink="">
      <xdr:nvSpPr>
        <xdr:cNvPr id="174" name="維持補修費最大値テキスト"/>
        <xdr:cNvSpPr txBox="1"/>
      </xdr:nvSpPr>
      <xdr:spPr>
        <a:xfrm>
          <a:off x="4686300" y="11845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69017</xdr:rowOff>
    </xdr:from>
    <xdr:to>
      <xdr:col>24</xdr:col>
      <xdr:colOff>152400</xdr:colOff>
      <xdr:row>70</xdr:row>
      <xdr:rowOff>69017</xdr:rowOff>
    </xdr:to>
    <xdr:cxnSp macro="">
      <xdr:nvCxnSpPr>
        <xdr:cNvPr id="175" name="直線コネクタ 174"/>
        <xdr:cNvCxnSpPr/>
      </xdr:nvCxnSpPr>
      <xdr:spPr>
        <a:xfrm>
          <a:off x="4546600" y="1207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48352</xdr:rowOff>
    </xdr:from>
    <xdr:to>
      <xdr:col>24</xdr:col>
      <xdr:colOff>63500</xdr:colOff>
      <xdr:row>76</xdr:row>
      <xdr:rowOff>76423</xdr:rowOff>
    </xdr:to>
    <xdr:cxnSp macro="">
      <xdr:nvCxnSpPr>
        <xdr:cNvPr id="176" name="直線コネクタ 175"/>
        <xdr:cNvCxnSpPr/>
      </xdr:nvCxnSpPr>
      <xdr:spPr>
        <a:xfrm flipV="1">
          <a:off x="3797300" y="13078552"/>
          <a:ext cx="838200" cy="28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52605</xdr:rowOff>
    </xdr:from>
    <xdr:ext cx="469744" cy="259045"/>
    <xdr:sp macro="" textlink="">
      <xdr:nvSpPr>
        <xdr:cNvPr id="177" name="維持補修費平均値テキスト"/>
        <xdr:cNvSpPr txBox="1"/>
      </xdr:nvSpPr>
      <xdr:spPr>
        <a:xfrm>
          <a:off x="4686300" y="130828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74178</xdr:rowOff>
    </xdr:from>
    <xdr:to>
      <xdr:col>24</xdr:col>
      <xdr:colOff>114300</xdr:colOff>
      <xdr:row>77</xdr:row>
      <xdr:rowOff>4328</xdr:rowOff>
    </xdr:to>
    <xdr:sp macro="" textlink="">
      <xdr:nvSpPr>
        <xdr:cNvPr id="178" name="フローチャート: 判断 177"/>
        <xdr:cNvSpPr/>
      </xdr:nvSpPr>
      <xdr:spPr>
        <a:xfrm>
          <a:off x="4584700" y="13104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56215</xdr:rowOff>
    </xdr:from>
    <xdr:to>
      <xdr:col>19</xdr:col>
      <xdr:colOff>177800</xdr:colOff>
      <xdr:row>76</xdr:row>
      <xdr:rowOff>76423</xdr:rowOff>
    </xdr:to>
    <xdr:cxnSp macro="">
      <xdr:nvCxnSpPr>
        <xdr:cNvPr id="179" name="直線コネクタ 178"/>
        <xdr:cNvCxnSpPr/>
      </xdr:nvCxnSpPr>
      <xdr:spPr>
        <a:xfrm>
          <a:off x="2908300" y="13086415"/>
          <a:ext cx="889000" cy="20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51592</xdr:rowOff>
    </xdr:from>
    <xdr:to>
      <xdr:col>20</xdr:col>
      <xdr:colOff>38100</xdr:colOff>
      <xdr:row>76</xdr:row>
      <xdr:rowOff>153192</xdr:rowOff>
    </xdr:to>
    <xdr:sp macro="" textlink="">
      <xdr:nvSpPr>
        <xdr:cNvPr id="180" name="フローチャート: 判断 179"/>
        <xdr:cNvSpPr/>
      </xdr:nvSpPr>
      <xdr:spPr>
        <a:xfrm>
          <a:off x="3746500" y="1308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144319</xdr:rowOff>
    </xdr:from>
    <xdr:ext cx="469744" cy="259045"/>
    <xdr:sp macro="" textlink="">
      <xdr:nvSpPr>
        <xdr:cNvPr id="181" name="テキスト ボックス 180"/>
        <xdr:cNvSpPr txBox="1"/>
      </xdr:nvSpPr>
      <xdr:spPr>
        <a:xfrm>
          <a:off x="3562428" y="13174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56215</xdr:rowOff>
    </xdr:from>
    <xdr:to>
      <xdr:col>15</xdr:col>
      <xdr:colOff>50800</xdr:colOff>
      <xdr:row>76</xdr:row>
      <xdr:rowOff>99192</xdr:rowOff>
    </xdr:to>
    <xdr:cxnSp macro="">
      <xdr:nvCxnSpPr>
        <xdr:cNvPr id="182" name="直線コネクタ 181"/>
        <xdr:cNvCxnSpPr/>
      </xdr:nvCxnSpPr>
      <xdr:spPr>
        <a:xfrm flipV="1">
          <a:off x="2019300" y="13086415"/>
          <a:ext cx="889000" cy="42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81493</xdr:rowOff>
    </xdr:from>
    <xdr:to>
      <xdr:col>15</xdr:col>
      <xdr:colOff>101600</xdr:colOff>
      <xdr:row>77</xdr:row>
      <xdr:rowOff>11643</xdr:rowOff>
    </xdr:to>
    <xdr:sp macro="" textlink="">
      <xdr:nvSpPr>
        <xdr:cNvPr id="183" name="フローチャート: 判断 182"/>
        <xdr:cNvSpPr/>
      </xdr:nvSpPr>
      <xdr:spPr>
        <a:xfrm>
          <a:off x="2857500" y="1311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2770</xdr:rowOff>
    </xdr:from>
    <xdr:ext cx="469744" cy="259045"/>
    <xdr:sp macro="" textlink="">
      <xdr:nvSpPr>
        <xdr:cNvPr id="184" name="テキスト ボックス 183"/>
        <xdr:cNvSpPr txBox="1"/>
      </xdr:nvSpPr>
      <xdr:spPr>
        <a:xfrm>
          <a:off x="2673428" y="13204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55483</xdr:rowOff>
    </xdr:from>
    <xdr:to>
      <xdr:col>10</xdr:col>
      <xdr:colOff>114300</xdr:colOff>
      <xdr:row>76</xdr:row>
      <xdr:rowOff>99192</xdr:rowOff>
    </xdr:to>
    <xdr:cxnSp macro="">
      <xdr:nvCxnSpPr>
        <xdr:cNvPr id="185" name="直線コネクタ 184"/>
        <xdr:cNvCxnSpPr/>
      </xdr:nvCxnSpPr>
      <xdr:spPr>
        <a:xfrm>
          <a:off x="1130300" y="13085683"/>
          <a:ext cx="889000" cy="43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105908</xdr:rowOff>
    </xdr:from>
    <xdr:to>
      <xdr:col>10</xdr:col>
      <xdr:colOff>165100</xdr:colOff>
      <xdr:row>77</xdr:row>
      <xdr:rowOff>36058</xdr:rowOff>
    </xdr:to>
    <xdr:sp macro="" textlink="">
      <xdr:nvSpPr>
        <xdr:cNvPr id="186" name="フローチャート: 判断 185"/>
        <xdr:cNvSpPr/>
      </xdr:nvSpPr>
      <xdr:spPr>
        <a:xfrm>
          <a:off x="1968500" y="1313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27185</xdr:rowOff>
    </xdr:from>
    <xdr:ext cx="469744" cy="259045"/>
    <xdr:sp macro="" textlink="">
      <xdr:nvSpPr>
        <xdr:cNvPr id="187" name="テキスト ボックス 186"/>
        <xdr:cNvSpPr txBox="1"/>
      </xdr:nvSpPr>
      <xdr:spPr>
        <a:xfrm>
          <a:off x="1784428" y="1322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122642</xdr:rowOff>
    </xdr:from>
    <xdr:to>
      <xdr:col>6</xdr:col>
      <xdr:colOff>38100</xdr:colOff>
      <xdr:row>77</xdr:row>
      <xdr:rowOff>52792</xdr:rowOff>
    </xdr:to>
    <xdr:sp macro="" textlink="">
      <xdr:nvSpPr>
        <xdr:cNvPr id="188" name="フローチャート: 判断 187"/>
        <xdr:cNvSpPr/>
      </xdr:nvSpPr>
      <xdr:spPr>
        <a:xfrm>
          <a:off x="1079500" y="1315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43919</xdr:rowOff>
    </xdr:from>
    <xdr:ext cx="469744" cy="259045"/>
    <xdr:sp macro="" textlink="">
      <xdr:nvSpPr>
        <xdr:cNvPr id="189" name="テキスト ボックス 188"/>
        <xdr:cNvSpPr txBox="1"/>
      </xdr:nvSpPr>
      <xdr:spPr>
        <a:xfrm>
          <a:off x="895428" y="13245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169002</xdr:rowOff>
    </xdr:from>
    <xdr:to>
      <xdr:col>24</xdr:col>
      <xdr:colOff>114300</xdr:colOff>
      <xdr:row>76</xdr:row>
      <xdr:rowOff>99152</xdr:rowOff>
    </xdr:to>
    <xdr:sp macro="" textlink="">
      <xdr:nvSpPr>
        <xdr:cNvPr id="195" name="楕円 194"/>
        <xdr:cNvSpPr/>
      </xdr:nvSpPr>
      <xdr:spPr>
        <a:xfrm>
          <a:off x="4584700" y="1302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20428</xdr:rowOff>
    </xdr:from>
    <xdr:ext cx="469744" cy="259045"/>
    <xdr:sp macro="" textlink="">
      <xdr:nvSpPr>
        <xdr:cNvPr id="196" name="維持補修費該当値テキスト"/>
        <xdr:cNvSpPr txBox="1"/>
      </xdr:nvSpPr>
      <xdr:spPr>
        <a:xfrm>
          <a:off x="4686300" y="12879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25623</xdr:rowOff>
    </xdr:from>
    <xdr:to>
      <xdr:col>20</xdr:col>
      <xdr:colOff>38100</xdr:colOff>
      <xdr:row>76</xdr:row>
      <xdr:rowOff>127223</xdr:rowOff>
    </xdr:to>
    <xdr:sp macro="" textlink="">
      <xdr:nvSpPr>
        <xdr:cNvPr id="197" name="楕円 196"/>
        <xdr:cNvSpPr/>
      </xdr:nvSpPr>
      <xdr:spPr>
        <a:xfrm>
          <a:off x="3746500" y="1305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143750</xdr:rowOff>
    </xdr:from>
    <xdr:ext cx="469744" cy="259045"/>
    <xdr:sp macro="" textlink="">
      <xdr:nvSpPr>
        <xdr:cNvPr id="198" name="テキスト ボックス 197"/>
        <xdr:cNvSpPr txBox="1"/>
      </xdr:nvSpPr>
      <xdr:spPr>
        <a:xfrm>
          <a:off x="3562428" y="12831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5415</xdr:rowOff>
    </xdr:from>
    <xdr:to>
      <xdr:col>15</xdr:col>
      <xdr:colOff>101600</xdr:colOff>
      <xdr:row>76</xdr:row>
      <xdr:rowOff>107015</xdr:rowOff>
    </xdr:to>
    <xdr:sp macro="" textlink="">
      <xdr:nvSpPr>
        <xdr:cNvPr id="199" name="楕円 198"/>
        <xdr:cNvSpPr/>
      </xdr:nvSpPr>
      <xdr:spPr>
        <a:xfrm>
          <a:off x="2857500" y="1303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123542</xdr:rowOff>
    </xdr:from>
    <xdr:ext cx="469744" cy="259045"/>
    <xdr:sp macro="" textlink="">
      <xdr:nvSpPr>
        <xdr:cNvPr id="200" name="テキスト ボックス 199"/>
        <xdr:cNvSpPr txBox="1"/>
      </xdr:nvSpPr>
      <xdr:spPr>
        <a:xfrm>
          <a:off x="2673428" y="12810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48392</xdr:rowOff>
    </xdr:from>
    <xdr:to>
      <xdr:col>10</xdr:col>
      <xdr:colOff>165100</xdr:colOff>
      <xdr:row>76</xdr:row>
      <xdr:rowOff>149992</xdr:rowOff>
    </xdr:to>
    <xdr:sp macro="" textlink="">
      <xdr:nvSpPr>
        <xdr:cNvPr id="201" name="楕円 200"/>
        <xdr:cNvSpPr/>
      </xdr:nvSpPr>
      <xdr:spPr>
        <a:xfrm>
          <a:off x="1968500" y="13078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166519</xdr:rowOff>
    </xdr:from>
    <xdr:ext cx="469744" cy="259045"/>
    <xdr:sp macro="" textlink="">
      <xdr:nvSpPr>
        <xdr:cNvPr id="202" name="テキスト ボックス 201"/>
        <xdr:cNvSpPr txBox="1"/>
      </xdr:nvSpPr>
      <xdr:spPr>
        <a:xfrm>
          <a:off x="1784428" y="12853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4683</xdr:rowOff>
    </xdr:from>
    <xdr:to>
      <xdr:col>6</xdr:col>
      <xdr:colOff>38100</xdr:colOff>
      <xdr:row>76</xdr:row>
      <xdr:rowOff>106283</xdr:rowOff>
    </xdr:to>
    <xdr:sp macro="" textlink="">
      <xdr:nvSpPr>
        <xdr:cNvPr id="203" name="楕円 202"/>
        <xdr:cNvSpPr/>
      </xdr:nvSpPr>
      <xdr:spPr>
        <a:xfrm>
          <a:off x="1079500" y="1303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122810</xdr:rowOff>
    </xdr:from>
    <xdr:ext cx="469744" cy="259045"/>
    <xdr:sp macro="" textlink="">
      <xdr:nvSpPr>
        <xdr:cNvPr id="204" name="テキスト ボックス 203"/>
        <xdr:cNvSpPr txBox="1"/>
      </xdr:nvSpPr>
      <xdr:spPr>
        <a:xfrm>
          <a:off x="895428" y="12810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98</xdr:row>
      <xdr:rowOff>73677</xdr:rowOff>
    </xdr:from>
    <xdr:ext cx="595419" cy="259045"/>
    <xdr:sp macro="" textlink="">
      <xdr:nvSpPr>
        <xdr:cNvPr id="217" name="テキスト ボックス 216"/>
        <xdr:cNvSpPr txBox="1"/>
      </xdr:nvSpPr>
      <xdr:spPr>
        <a:xfrm>
          <a:off x="166581" y="1687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11055</xdr:rowOff>
    </xdr:from>
    <xdr:to>
      <xdr:col>24</xdr:col>
      <xdr:colOff>62865</xdr:colOff>
      <xdr:row>99</xdr:row>
      <xdr:rowOff>15703</xdr:rowOff>
    </xdr:to>
    <xdr:cxnSp macro="">
      <xdr:nvCxnSpPr>
        <xdr:cNvPr id="229" name="直線コネクタ 228"/>
        <xdr:cNvCxnSpPr/>
      </xdr:nvCxnSpPr>
      <xdr:spPr>
        <a:xfrm flipV="1">
          <a:off x="4633595" y="15441555"/>
          <a:ext cx="1270" cy="1547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19530</xdr:rowOff>
    </xdr:from>
    <xdr:ext cx="599010" cy="259045"/>
    <xdr:sp macro="" textlink="">
      <xdr:nvSpPr>
        <xdr:cNvPr id="230" name="扶助費最小値テキスト"/>
        <xdr:cNvSpPr txBox="1"/>
      </xdr:nvSpPr>
      <xdr:spPr>
        <a:xfrm>
          <a:off x="4686300" y="16993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15703</xdr:rowOff>
    </xdr:from>
    <xdr:to>
      <xdr:col>24</xdr:col>
      <xdr:colOff>152400</xdr:colOff>
      <xdr:row>99</xdr:row>
      <xdr:rowOff>15703</xdr:rowOff>
    </xdr:to>
    <xdr:cxnSp macro="">
      <xdr:nvCxnSpPr>
        <xdr:cNvPr id="231" name="直線コネクタ 230"/>
        <xdr:cNvCxnSpPr/>
      </xdr:nvCxnSpPr>
      <xdr:spPr>
        <a:xfrm>
          <a:off x="4546600" y="16989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129182</xdr:rowOff>
    </xdr:from>
    <xdr:ext cx="599010" cy="259045"/>
    <xdr:sp macro="" textlink="">
      <xdr:nvSpPr>
        <xdr:cNvPr id="232" name="扶助費最大値テキスト"/>
        <xdr:cNvSpPr txBox="1"/>
      </xdr:nvSpPr>
      <xdr:spPr>
        <a:xfrm>
          <a:off x="4686300" y="15216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11055</xdr:rowOff>
    </xdr:from>
    <xdr:to>
      <xdr:col>24</xdr:col>
      <xdr:colOff>152400</xdr:colOff>
      <xdr:row>90</xdr:row>
      <xdr:rowOff>11055</xdr:rowOff>
    </xdr:to>
    <xdr:cxnSp macro="">
      <xdr:nvCxnSpPr>
        <xdr:cNvPr id="233" name="直線コネクタ 232"/>
        <xdr:cNvCxnSpPr/>
      </xdr:nvCxnSpPr>
      <xdr:spPr>
        <a:xfrm>
          <a:off x="4546600" y="15441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47270</xdr:rowOff>
    </xdr:from>
    <xdr:to>
      <xdr:col>24</xdr:col>
      <xdr:colOff>63500</xdr:colOff>
      <xdr:row>93</xdr:row>
      <xdr:rowOff>140709</xdr:rowOff>
    </xdr:to>
    <xdr:cxnSp macro="">
      <xdr:nvCxnSpPr>
        <xdr:cNvPr id="234" name="直線コネクタ 233"/>
        <xdr:cNvCxnSpPr/>
      </xdr:nvCxnSpPr>
      <xdr:spPr>
        <a:xfrm flipV="1">
          <a:off x="3797300" y="15992120"/>
          <a:ext cx="838200" cy="93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157376</xdr:rowOff>
    </xdr:from>
    <xdr:ext cx="599010" cy="259045"/>
    <xdr:sp macro="" textlink="">
      <xdr:nvSpPr>
        <xdr:cNvPr id="235" name="扶助費平均値テキスト"/>
        <xdr:cNvSpPr txBox="1"/>
      </xdr:nvSpPr>
      <xdr:spPr>
        <a:xfrm>
          <a:off x="4686300" y="162736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7499</xdr:rowOff>
    </xdr:from>
    <xdr:to>
      <xdr:col>24</xdr:col>
      <xdr:colOff>114300</xdr:colOff>
      <xdr:row>95</xdr:row>
      <xdr:rowOff>109099</xdr:rowOff>
    </xdr:to>
    <xdr:sp macro="" textlink="">
      <xdr:nvSpPr>
        <xdr:cNvPr id="236" name="フローチャート: 判断 235"/>
        <xdr:cNvSpPr/>
      </xdr:nvSpPr>
      <xdr:spPr>
        <a:xfrm>
          <a:off x="4584700" y="16295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140709</xdr:rowOff>
    </xdr:from>
    <xdr:to>
      <xdr:col>19</xdr:col>
      <xdr:colOff>177800</xdr:colOff>
      <xdr:row>94</xdr:row>
      <xdr:rowOff>66053</xdr:rowOff>
    </xdr:to>
    <xdr:cxnSp macro="">
      <xdr:nvCxnSpPr>
        <xdr:cNvPr id="237" name="直線コネクタ 236"/>
        <xdr:cNvCxnSpPr/>
      </xdr:nvCxnSpPr>
      <xdr:spPr>
        <a:xfrm flipV="1">
          <a:off x="2908300" y="16085559"/>
          <a:ext cx="889000" cy="96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144793</xdr:rowOff>
    </xdr:from>
    <xdr:to>
      <xdr:col>20</xdr:col>
      <xdr:colOff>38100</xdr:colOff>
      <xdr:row>96</xdr:row>
      <xdr:rowOff>74943</xdr:rowOff>
    </xdr:to>
    <xdr:sp macro="" textlink="">
      <xdr:nvSpPr>
        <xdr:cNvPr id="238" name="フローチャート: 判断 237"/>
        <xdr:cNvSpPr/>
      </xdr:nvSpPr>
      <xdr:spPr>
        <a:xfrm>
          <a:off x="3746500" y="1643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66070</xdr:rowOff>
    </xdr:from>
    <xdr:ext cx="599010" cy="259045"/>
    <xdr:sp macro="" textlink="">
      <xdr:nvSpPr>
        <xdr:cNvPr id="239" name="テキスト ボックス 238"/>
        <xdr:cNvSpPr txBox="1"/>
      </xdr:nvSpPr>
      <xdr:spPr>
        <a:xfrm>
          <a:off x="3497795" y="16525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66053</xdr:rowOff>
    </xdr:from>
    <xdr:to>
      <xdr:col>15</xdr:col>
      <xdr:colOff>50800</xdr:colOff>
      <xdr:row>94</xdr:row>
      <xdr:rowOff>85865</xdr:rowOff>
    </xdr:to>
    <xdr:cxnSp macro="">
      <xdr:nvCxnSpPr>
        <xdr:cNvPr id="240" name="直線コネクタ 239"/>
        <xdr:cNvCxnSpPr/>
      </xdr:nvCxnSpPr>
      <xdr:spPr>
        <a:xfrm flipV="1">
          <a:off x="2019300" y="16182353"/>
          <a:ext cx="889000" cy="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54820</xdr:rowOff>
    </xdr:from>
    <xdr:to>
      <xdr:col>15</xdr:col>
      <xdr:colOff>101600</xdr:colOff>
      <xdr:row>96</xdr:row>
      <xdr:rowOff>156420</xdr:rowOff>
    </xdr:to>
    <xdr:sp macro="" textlink="">
      <xdr:nvSpPr>
        <xdr:cNvPr id="241" name="フローチャート: 判断 240"/>
        <xdr:cNvSpPr/>
      </xdr:nvSpPr>
      <xdr:spPr>
        <a:xfrm>
          <a:off x="2857500" y="165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147547</xdr:rowOff>
    </xdr:from>
    <xdr:ext cx="599010" cy="259045"/>
    <xdr:sp macro="" textlink="">
      <xdr:nvSpPr>
        <xdr:cNvPr id="242" name="テキスト ボックス 241"/>
        <xdr:cNvSpPr txBox="1"/>
      </xdr:nvSpPr>
      <xdr:spPr>
        <a:xfrm>
          <a:off x="2608795" y="16606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85865</xdr:rowOff>
    </xdr:from>
    <xdr:to>
      <xdr:col>10</xdr:col>
      <xdr:colOff>114300</xdr:colOff>
      <xdr:row>94</xdr:row>
      <xdr:rowOff>93218</xdr:rowOff>
    </xdr:to>
    <xdr:cxnSp macro="">
      <xdr:nvCxnSpPr>
        <xdr:cNvPr id="243" name="直線コネクタ 242"/>
        <xdr:cNvCxnSpPr/>
      </xdr:nvCxnSpPr>
      <xdr:spPr>
        <a:xfrm flipV="1">
          <a:off x="1130300" y="16202165"/>
          <a:ext cx="889000" cy="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69069</xdr:rowOff>
    </xdr:from>
    <xdr:to>
      <xdr:col>10</xdr:col>
      <xdr:colOff>165100</xdr:colOff>
      <xdr:row>96</xdr:row>
      <xdr:rowOff>170669</xdr:rowOff>
    </xdr:to>
    <xdr:sp macro="" textlink="">
      <xdr:nvSpPr>
        <xdr:cNvPr id="244" name="フローチャート: 判断 243"/>
        <xdr:cNvSpPr/>
      </xdr:nvSpPr>
      <xdr:spPr>
        <a:xfrm>
          <a:off x="1968500" y="1652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161796</xdr:rowOff>
    </xdr:from>
    <xdr:ext cx="599010" cy="259045"/>
    <xdr:sp macro="" textlink="">
      <xdr:nvSpPr>
        <xdr:cNvPr id="245" name="テキスト ボックス 244"/>
        <xdr:cNvSpPr txBox="1"/>
      </xdr:nvSpPr>
      <xdr:spPr>
        <a:xfrm>
          <a:off x="1719795" y="16620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150870</xdr:rowOff>
    </xdr:from>
    <xdr:to>
      <xdr:col>6</xdr:col>
      <xdr:colOff>38100</xdr:colOff>
      <xdr:row>97</xdr:row>
      <xdr:rowOff>81020</xdr:rowOff>
    </xdr:to>
    <xdr:sp macro="" textlink="">
      <xdr:nvSpPr>
        <xdr:cNvPr id="246" name="フローチャート: 判断 245"/>
        <xdr:cNvSpPr/>
      </xdr:nvSpPr>
      <xdr:spPr>
        <a:xfrm>
          <a:off x="1079500" y="166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72147</xdr:rowOff>
    </xdr:from>
    <xdr:ext cx="599010" cy="259045"/>
    <xdr:sp macro="" textlink="">
      <xdr:nvSpPr>
        <xdr:cNvPr id="247" name="テキスト ボックス 246"/>
        <xdr:cNvSpPr txBox="1"/>
      </xdr:nvSpPr>
      <xdr:spPr>
        <a:xfrm>
          <a:off x="830795" y="16702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167920</xdr:rowOff>
    </xdr:from>
    <xdr:to>
      <xdr:col>24</xdr:col>
      <xdr:colOff>114300</xdr:colOff>
      <xdr:row>93</xdr:row>
      <xdr:rowOff>98070</xdr:rowOff>
    </xdr:to>
    <xdr:sp macro="" textlink="">
      <xdr:nvSpPr>
        <xdr:cNvPr id="253" name="楕円 252"/>
        <xdr:cNvSpPr/>
      </xdr:nvSpPr>
      <xdr:spPr>
        <a:xfrm>
          <a:off x="4584700" y="15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19347</xdr:rowOff>
    </xdr:from>
    <xdr:ext cx="599010" cy="259045"/>
    <xdr:sp macro="" textlink="">
      <xdr:nvSpPr>
        <xdr:cNvPr id="254" name="扶助費該当値テキスト"/>
        <xdr:cNvSpPr txBox="1"/>
      </xdr:nvSpPr>
      <xdr:spPr>
        <a:xfrm>
          <a:off x="4686300" y="15792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89909</xdr:rowOff>
    </xdr:from>
    <xdr:to>
      <xdr:col>20</xdr:col>
      <xdr:colOff>38100</xdr:colOff>
      <xdr:row>94</xdr:row>
      <xdr:rowOff>20059</xdr:rowOff>
    </xdr:to>
    <xdr:sp macro="" textlink="">
      <xdr:nvSpPr>
        <xdr:cNvPr id="255" name="楕円 254"/>
        <xdr:cNvSpPr/>
      </xdr:nvSpPr>
      <xdr:spPr>
        <a:xfrm>
          <a:off x="3746500" y="16034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36586</xdr:rowOff>
    </xdr:from>
    <xdr:ext cx="599010" cy="259045"/>
    <xdr:sp macro="" textlink="">
      <xdr:nvSpPr>
        <xdr:cNvPr id="256" name="テキスト ボックス 255"/>
        <xdr:cNvSpPr txBox="1"/>
      </xdr:nvSpPr>
      <xdr:spPr>
        <a:xfrm>
          <a:off x="3497795" y="15809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15253</xdr:rowOff>
    </xdr:from>
    <xdr:to>
      <xdr:col>15</xdr:col>
      <xdr:colOff>101600</xdr:colOff>
      <xdr:row>94</xdr:row>
      <xdr:rowOff>116853</xdr:rowOff>
    </xdr:to>
    <xdr:sp macro="" textlink="">
      <xdr:nvSpPr>
        <xdr:cNvPr id="257" name="楕円 256"/>
        <xdr:cNvSpPr/>
      </xdr:nvSpPr>
      <xdr:spPr>
        <a:xfrm>
          <a:off x="2857500" y="16131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133380</xdr:rowOff>
    </xdr:from>
    <xdr:ext cx="599010" cy="259045"/>
    <xdr:sp macro="" textlink="">
      <xdr:nvSpPr>
        <xdr:cNvPr id="258" name="テキスト ボックス 257"/>
        <xdr:cNvSpPr txBox="1"/>
      </xdr:nvSpPr>
      <xdr:spPr>
        <a:xfrm>
          <a:off x="2608795" y="15906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35065</xdr:rowOff>
    </xdr:from>
    <xdr:to>
      <xdr:col>10</xdr:col>
      <xdr:colOff>165100</xdr:colOff>
      <xdr:row>94</xdr:row>
      <xdr:rowOff>136665</xdr:rowOff>
    </xdr:to>
    <xdr:sp macro="" textlink="">
      <xdr:nvSpPr>
        <xdr:cNvPr id="259" name="楕円 258"/>
        <xdr:cNvSpPr/>
      </xdr:nvSpPr>
      <xdr:spPr>
        <a:xfrm>
          <a:off x="1968500" y="1615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153192</xdr:rowOff>
    </xdr:from>
    <xdr:ext cx="599010" cy="259045"/>
    <xdr:sp macro="" textlink="">
      <xdr:nvSpPr>
        <xdr:cNvPr id="260" name="テキスト ボックス 259"/>
        <xdr:cNvSpPr txBox="1"/>
      </xdr:nvSpPr>
      <xdr:spPr>
        <a:xfrm>
          <a:off x="1719795" y="15926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42418</xdr:rowOff>
    </xdr:from>
    <xdr:to>
      <xdr:col>6</xdr:col>
      <xdr:colOff>38100</xdr:colOff>
      <xdr:row>94</xdr:row>
      <xdr:rowOff>144018</xdr:rowOff>
    </xdr:to>
    <xdr:sp macro="" textlink="">
      <xdr:nvSpPr>
        <xdr:cNvPr id="261" name="楕円 260"/>
        <xdr:cNvSpPr/>
      </xdr:nvSpPr>
      <xdr:spPr>
        <a:xfrm>
          <a:off x="1079500" y="1615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160545</xdr:rowOff>
    </xdr:from>
    <xdr:ext cx="599010" cy="259045"/>
    <xdr:sp macro="" textlink="">
      <xdr:nvSpPr>
        <xdr:cNvPr id="262" name="テキスト ボックス 261"/>
        <xdr:cNvSpPr txBox="1"/>
      </xdr:nvSpPr>
      <xdr:spPr>
        <a:xfrm>
          <a:off x="830795" y="15933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104089</xdr:rowOff>
    </xdr:from>
    <xdr:to>
      <xdr:col>54</xdr:col>
      <xdr:colOff>189865</xdr:colOff>
      <xdr:row>35</xdr:row>
      <xdr:rowOff>111866</xdr:rowOff>
    </xdr:to>
    <xdr:cxnSp macro="">
      <xdr:nvCxnSpPr>
        <xdr:cNvPr id="284" name="直線コネクタ 283"/>
        <xdr:cNvCxnSpPr/>
      </xdr:nvCxnSpPr>
      <xdr:spPr>
        <a:xfrm flipV="1">
          <a:off x="10475595" y="5247589"/>
          <a:ext cx="1270" cy="865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130008</xdr:rowOff>
    </xdr:from>
    <xdr:ext cx="599010" cy="259045"/>
    <xdr:sp macro="" textlink="">
      <xdr:nvSpPr>
        <xdr:cNvPr id="285" name="補助費等最小値テキスト"/>
        <xdr:cNvSpPr txBox="1"/>
      </xdr:nvSpPr>
      <xdr:spPr>
        <a:xfrm>
          <a:off x="10528300" y="6130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111866</xdr:rowOff>
    </xdr:from>
    <xdr:to>
      <xdr:col>55</xdr:col>
      <xdr:colOff>88900</xdr:colOff>
      <xdr:row>35</xdr:row>
      <xdr:rowOff>111866</xdr:rowOff>
    </xdr:to>
    <xdr:cxnSp macro="">
      <xdr:nvCxnSpPr>
        <xdr:cNvPr id="286" name="直線コネクタ 285"/>
        <xdr:cNvCxnSpPr/>
      </xdr:nvCxnSpPr>
      <xdr:spPr>
        <a:xfrm>
          <a:off x="10388600" y="6112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50766</xdr:rowOff>
    </xdr:from>
    <xdr:ext cx="599010" cy="259045"/>
    <xdr:sp macro="" textlink="">
      <xdr:nvSpPr>
        <xdr:cNvPr id="287" name="補助費等最大値テキスト"/>
        <xdr:cNvSpPr txBox="1"/>
      </xdr:nvSpPr>
      <xdr:spPr>
        <a:xfrm>
          <a:off x="10528300" y="5022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104089</xdr:rowOff>
    </xdr:from>
    <xdr:to>
      <xdr:col>55</xdr:col>
      <xdr:colOff>88900</xdr:colOff>
      <xdr:row>30</xdr:row>
      <xdr:rowOff>104089</xdr:rowOff>
    </xdr:to>
    <xdr:cxnSp macro="">
      <xdr:nvCxnSpPr>
        <xdr:cNvPr id="288" name="直線コネクタ 287"/>
        <xdr:cNvCxnSpPr/>
      </xdr:nvCxnSpPr>
      <xdr:spPr>
        <a:xfrm>
          <a:off x="10388600" y="5247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66896</xdr:rowOff>
    </xdr:from>
    <xdr:to>
      <xdr:col>55</xdr:col>
      <xdr:colOff>0</xdr:colOff>
      <xdr:row>38</xdr:row>
      <xdr:rowOff>38416</xdr:rowOff>
    </xdr:to>
    <xdr:cxnSp macro="">
      <xdr:nvCxnSpPr>
        <xdr:cNvPr id="289" name="直線コネクタ 288"/>
        <xdr:cNvCxnSpPr/>
      </xdr:nvCxnSpPr>
      <xdr:spPr>
        <a:xfrm flipV="1">
          <a:off x="9639300" y="6067646"/>
          <a:ext cx="838200" cy="485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3008</xdr:rowOff>
    </xdr:from>
    <xdr:ext cx="599010" cy="259045"/>
    <xdr:sp macro="" textlink="">
      <xdr:nvSpPr>
        <xdr:cNvPr id="290" name="補助費等平均値テキスト"/>
        <xdr:cNvSpPr txBox="1"/>
      </xdr:nvSpPr>
      <xdr:spPr>
        <a:xfrm>
          <a:off x="10528300" y="60037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24581</xdr:rowOff>
    </xdr:from>
    <xdr:to>
      <xdr:col>55</xdr:col>
      <xdr:colOff>50800</xdr:colOff>
      <xdr:row>35</xdr:row>
      <xdr:rowOff>126181</xdr:rowOff>
    </xdr:to>
    <xdr:sp macro="" textlink="">
      <xdr:nvSpPr>
        <xdr:cNvPr id="291" name="フローチャート: 判断 290"/>
        <xdr:cNvSpPr/>
      </xdr:nvSpPr>
      <xdr:spPr>
        <a:xfrm>
          <a:off x="10426700" y="602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38416</xdr:rowOff>
    </xdr:from>
    <xdr:to>
      <xdr:col>50</xdr:col>
      <xdr:colOff>114300</xdr:colOff>
      <xdr:row>38</xdr:row>
      <xdr:rowOff>40565</xdr:rowOff>
    </xdr:to>
    <xdr:cxnSp macro="">
      <xdr:nvCxnSpPr>
        <xdr:cNvPr id="292" name="直線コネクタ 291"/>
        <xdr:cNvCxnSpPr/>
      </xdr:nvCxnSpPr>
      <xdr:spPr>
        <a:xfrm flipV="1">
          <a:off x="8750300" y="6553516"/>
          <a:ext cx="889000" cy="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156255</xdr:rowOff>
    </xdr:from>
    <xdr:to>
      <xdr:col>50</xdr:col>
      <xdr:colOff>165100</xdr:colOff>
      <xdr:row>38</xdr:row>
      <xdr:rowOff>86405</xdr:rowOff>
    </xdr:to>
    <xdr:sp macro="" textlink="">
      <xdr:nvSpPr>
        <xdr:cNvPr id="293" name="フローチャート: 判断 292"/>
        <xdr:cNvSpPr/>
      </xdr:nvSpPr>
      <xdr:spPr>
        <a:xfrm>
          <a:off x="9588500" y="649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102932</xdr:rowOff>
    </xdr:from>
    <xdr:ext cx="534377" cy="259045"/>
    <xdr:sp macro="" textlink="">
      <xdr:nvSpPr>
        <xdr:cNvPr id="294" name="テキスト ボックス 293"/>
        <xdr:cNvSpPr txBox="1"/>
      </xdr:nvSpPr>
      <xdr:spPr>
        <a:xfrm>
          <a:off x="9372111" y="6275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40565</xdr:rowOff>
    </xdr:from>
    <xdr:to>
      <xdr:col>45</xdr:col>
      <xdr:colOff>177800</xdr:colOff>
      <xdr:row>38</xdr:row>
      <xdr:rowOff>46966</xdr:rowOff>
    </xdr:to>
    <xdr:cxnSp macro="">
      <xdr:nvCxnSpPr>
        <xdr:cNvPr id="295" name="直線コネクタ 294"/>
        <xdr:cNvCxnSpPr/>
      </xdr:nvCxnSpPr>
      <xdr:spPr>
        <a:xfrm flipV="1">
          <a:off x="7861300" y="6555665"/>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165398</xdr:rowOff>
    </xdr:from>
    <xdr:to>
      <xdr:col>46</xdr:col>
      <xdr:colOff>38100</xdr:colOff>
      <xdr:row>38</xdr:row>
      <xdr:rowOff>95548</xdr:rowOff>
    </xdr:to>
    <xdr:sp macro="" textlink="">
      <xdr:nvSpPr>
        <xdr:cNvPr id="296" name="フローチャート: 判断 295"/>
        <xdr:cNvSpPr/>
      </xdr:nvSpPr>
      <xdr:spPr>
        <a:xfrm>
          <a:off x="8699500" y="6509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86675</xdr:rowOff>
    </xdr:from>
    <xdr:ext cx="534377" cy="259045"/>
    <xdr:sp macro="" textlink="">
      <xdr:nvSpPr>
        <xdr:cNvPr id="297" name="テキスト ボックス 296"/>
        <xdr:cNvSpPr txBox="1"/>
      </xdr:nvSpPr>
      <xdr:spPr>
        <a:xfrm>
          <a:off x="8483111" y="6601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46966</xdr:rowOff>
    </xdr:from>
    <xdr:to>
      <xdr:col>41</xdr:col>
      <xdr:colOff>50800</xdr:colOff>
      <xdr:row>38</xdr:row>
      <xdr:rowOff>49563</xdr:rowOff>
    </xdr:to>
    <xdr:cxnSp macro="">
      <xdr:nvCxnSpPr>
        <xdr:cNvPr id="298" name="直線コネクタ 297"/>
        <xdr:cNvCxnSpPr/>
      </xdr:nvCxnSpPr>
      <xdr:spPr>
        <a:xfrm flipV="1">
          <a:off x="6972300" y="6562066"/>
          <a:ext cx="889000" cy="2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171068</xdr:rowOff>
    </xdr:from>
    <xdr:to>
      <xdr:col>41</xdr:col>
      <xdr:colOff>101600</xdr:colOff>
      <xdr:row>38</xdr:row>
      <xdr:rowOff>101218</xdr:rowOff>
    </xdr:to>
    <xdr:sp macro="" textlink="">
      <xdr:nvSpPr>
        <xdr:cNvPr id="299" name="フローチャート: 判断 298"/>
        <xdr:cNvSpPr/>
      </xdr:nvSpPr>
      <xdr:spPr>
        <a:xfrm>
          <a:off x="7810500" y="6514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92345</xdr:rowOff>
    </xdr:from>
    <xdr:ext cx="534377" cy="259045"/>
    <xdr:sp macro="" textlink="">
      <xdr:nvSpPr>
        <xdr:cNvPr id="300" name="テキスト ボックス 299"/>
        <xdr:cNvSpPr txBox="1"/>
      </xdr:nvSpPr>
      <xdr:spPr>
        <a:xfrm>
          <a:off x="7594111" y="6607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2832</xdr:rowOff>
    </xdr:from>
    <xdr:to>
      <xdr:col>36</xdr:col>
      <xdr:colOff>165100</xdr:colOff>
      <xdr:row>38</xdr:row>
      <xdr:rowOff>104432</xdr:rowOff>
    </xdr:to>
    <xdr:sp macro="" textlink="">
      <xdr:nvSpPr>
        <xdr:cNvPr id="301" name="フローチャート: 判断 300"/>
        <xdr:cNvSpPr/>
      </xdr:nvSpPr>
      <xdr:spPr>
        <a:xfrm>
          <a:off x="6921500" y="651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95559</xdr:rowOff>
    </xdr:from>
    <xdr:ext cx="534377" cy="259045"/>
    <xdr:sp macro="" textlink="">
      <xdr:nvSpPr>
        <xdr:cNvPr id="302" name="テキスト ボックス 301"/>
        <xdr:cNvSpPr txBox="1"/>
      </xdr:nvSpPr>
      <xdr:spPr>
        <a:xfrm>
          <a:off x="6705111" y="6610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16096</xdr:rowOff>
    </xdr:from>
    <xdr:to>
      <xdr:col>55</xdr:col>
      <xdr:colOff>50800</xdr:colOff>
      <xdr:row>35</xdr:row>
      <xdr:rowOff>117696</xdr:rowOff>
    </xdr:to>
    <xdr:sp macro="" textlink="">
      <xdr:nvSpPr>
        <xdr:cNvPr id="308" name="楕円 307"/>
        <xdr:cNvSpPr/>
      </xdr:nvSpPr>
      <xdr:spPr>
        <a:xfrm>
          <a:off x="10426700" y="601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146923</xdr:rowOff>
    </xdr:from>
    <xdr:ext cx="599010" cy="259045"/>
    <xdr:sp macro="" textlink="">
      <xdr:nvSpPr>
        <xdr:cNvPr id="309" name="補助費等該当値テキスト"/>
        <xdr:cNvSpPr txBox="1"/>
      </xdr:nvSpPr>
      <xdr:spPr>
        <a:xfrm>
          <a:off x="10528300" y="5804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159066</xdr:rowOff>
    </xdr:from>
    <xdr:to>
      <xdr:col>50</xdr:col>
      <xdr:colOff>165100</xdr:colOff>
      <xdr:row>38</xdr:row>
      <xdr:rowOff>89216</xdr:rowOff>
    </xdr:to>
    <xdr:sp macro="" textlink="">
      <xdr:nvSpPr>
        <xdr:cNvPr id="310" name="楕円 309"/>
        <xdr:cNvSpPr/>
      </xdr:nvSpPr>
      <xdr:spPr>
        <a:xfrm>
          <a:off x="9588500" y="650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80343</xdr:rowOff>
    </xdr:from>
    <xdr:ext cx="534377" cy="259045"/>
    <xdr:sp macro="" textlink="">
      <xdr:nvSpPr>
        <xdr:cNvPr id="311" name="テキスト ボックス 310"/>
        <xdr:cNvSpPr txBox="1"/>
      </xdr:nvSpPr>
      <xdr:spPr>
        <a:xfrm>
          <a:off x="9372111" y="6595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161215</xdr:rowOff>
    </xdr:from>
    <xdr:to>
      <xdr:col>46</xdr:col>
      <xdr:colOff>38100</xdr:colOff>
      <xdr:row>38</xdr:row>
      <xdr:rowOff>91365</xdr:rowOff>
    </xdr:to>
    <xdr:sp macro="" textlink="">
      <xdr:nvSpPr>
        <xdr:cNvPr id="312" name="楕円 311"/>
        <xdr:cNvSpPr/>
      </xdr:nvSpPr>
      <xdr:spPr>
        <a:xfrm>
          <a:off x="8699500" y="650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107892</xdr:rowOff>
    </xdr:from>
    <xdr:ext cx="534377" cy="259045"/>
    <xdr:sp macro="" textlink="">
      <xdr:nvSpPr>
        <xdr:cNvPr id="313" name="テキスト ボックス 312"/>
        <xdr:cNvSpPr txBox="1"/>
      </xdr:nvSpPr>
      <xdr:spPr>
        <a:xfrm>
          <a:off x="8483111" y="6280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167616</xdr:rowOff>
    </xdr:from>
    <xdr:to>
      <xdr:col>41</xdr:col>
      <xdr:colOff>101600</xdr:colOff>
      <xdr:row>38</xdr:row>
      <xdr:rowOff>97766</xdr:rowOff>
    </xdr:to>
    <xdr:sp macro="" textlink="">
      <xdr:nvSpPr>
        <xdr:cNvPr id="314" name="楕円 313"/>
        <xdr:cNvSpPr/>
      </xdr:nvSpPr>
      <xdr:spPr>
        <a:xfrm>
          <a:off x="7810500" y="6511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114293</xdr:rowOff>
    </xdr:from>
    <xdr:ext cx="534377" cy="259045"/>
    <xdr:sp macro="" textlink="">
      <xdr:nvSpPr>
        <xdr:cNvPr id="315" name="テキスト ボックス 314"/>
        <xdr:cNvSpPr txBox="1"/>
      </xdr:nvSpPr>
      <xdr:spPr>
        <a:xfrm>
          <a:off x="7594111" y="628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170213</xdr:rowOff>
    </xdr:from>
    <xdr:to>
      <xdr:col>36</xdr:col>
      <xdr:colOff>165100</xdr:colOff>
      <xdr:row>38</xdr:row>
      <xdr:rowOff>100363</xdr:rowOff>
    </xdr:to>
    <xdr:sp macro="" textlink="">
      <xdr:nvSpPr>
        <xdr:cNvPr id="316" name="楕円 315"/>
        <xdr:cNvSpPr/>
      </xdr:nvSpPr>
      <xdr:spPr>
        <a:xfrm>
          <a:off x="6921500" y="651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116890</xdr:rowOff>
    </xdr:from>
    <xdr:ext cx="534377" cy="259045"/>
    <xdr:sp macro="" textlink="">
      <xdr:nvSpPr>
        <xdr:cNvPr id="317" name="テキスト ボックス 316"/>
        <xdr:cNvSpPr txBox="1"/>
      </xdr:nvSpPr>
      <xdr:spPr>
        <a:xfrm>
          <a:off x="6705111" y="628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24371</xdr:rowOff>
    </xdr:from>
    <xdr:to>
      <xdr:col>54</xdr:col>
      <xdr:colOff>189865</xdr:colOff>
      <xdr:row>58</xdr:row>
      <xdr:rowOff>29896</xdr:rowOff>
    </xdr:to>
    <xdr:cxnSp macro="">
      <xdr:nvCxnSpPr>
        <xdr:cNvPr id="341" name="直線コネクタ 340"/>
        <xdr:cNvCxnSpPr/>
      </xdr:nvCxnSpPr>
      <xdr:spPr>
        <a:xfrm flipV="1">
          <a:off x="10475595" y="8596871"/>
          <a:ext cx="1270" cy="1377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33723</xdr:rowOff>
    </xdr:from>
    <xdr:ext cx="534377" cy="259045"/>
    <xdr:sp macro="" textlink="">
      <xdr:nvSpPr>
        <xdr:cNvPr id="342" name="普通建設事業費最小値テキスト"/>
        <xdr:cNvSpPr txBox="1"/>
      </xdr:nvSpPr>
      <xdr:spPr>
        <a:xfrm>
          <a:off x="10528300" y="9977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29896</xdr:rowOff>
    </xdr:from>
    <xdr:to>
      <xdr:col>55</xdr:col>
      <xdr:colOff>88900</xdr:colOff>
      <xdr:row>58</xdr:row>
      <xdr:rowOff>29896</xdr:rowOff>
    </xdr:to>
    <xdr:cxnSp macro="">
      <xdr:nvCxnSpPr>
        <xdr:cNvPr id="343" name="直線コネクタ 342"/>
        <xdr:cNvCxnSpPr/>
      </xdr:nvCxnSpPr>
      <xdr:spPr>
        <a:xfrm>
          <a:off x="10388600" y="9973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142498</xdr:rowOff>
    </xdr:from>
    <xdr:ext cx="599010" cy="259045"/>
    <xdr:sp macro="" textlink="">
      <xdr:nvSpPr>
        <xdr:cNvPr id="344" name="普通建設事業費最大値テキスト"/>
        <xdr:cNvSpPr txBox="1"/>
      </xdr:nvSpPr>
      <xdr:spPr>
        <a:xfrm>
          <a:off x="10528300" y="8372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24371</xdr:rowOff>
    </xdr:from>
    <xdr:to>
      <xdr:col>55</xdr:col>
      <xdr:colOff>88900</xdr:colOff>
      <xdr:row>50</xdr:row>
      <xdr:rowOff>24371</xdr:rowOff>
    </xdr:to>
    <xdr:cxnSp macro="">
      <xdr:nvCxnSpPr>
        <xdr:cNvPr id="345" name="直線コネクタ 344"/>
        <xdr:cNvCxnSpPr/>
      </xdr:nvCxnSpPr>
      <xdr:spPr>
        <a:xfrm>
          <a:off x="10388600" y="8596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28227</xdr:rowOff>
    </xdr:from>
    <xdr:to>
      <xdr:col>55</xdr:col>
      <xdr:colOff>0</xdr:colOff>
      <xdr:row>56</xdr:row>
      <xdr:rowOff>148768</xdr:rowOff>
    </xdr:to>
    <xdr:cxnSp macro="">
      <xdr:nvCxnSpPr>
        <xdr:cNvPr id="346" name="直線コネクタ 345"/>
        <xdr:cNvCxnSpPr/>
      </xdr:nvCxnSpPr>
      <xdr:spPr>
        <a:xfrm flipV="1">
          <a:off x="9639300" y="9629427"/>
          <a:ext cx="838200" cy="12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101884</xdr:rowOff>
    </xdr:from>
    <xdr:ext cx="534377" cy="259045"/>
    <xdr:sp macro="" textlink="">
      <xdr:nvSpPr>
        <xdr:cNvPr id="347" name="普通建設事業費平均値テキスト"/>
        <xdr:cNvSpPr txBox="1"/>
      </xdr:nvSpPr>
      <xdr:spPr>
        <a:xfrm>
          <a:off x="10528300" y="9703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123457</xdr:rowOff>
    </xdr:from>
    <xdr:to>
      <xdr:col>55</xdr:col>
      <xdr:colOff>50800</xdr:colOff>
      <xdr:row>57</xdr:row>
      <xdr:rowOff>53607</xdr:rowOff>
    </xdr:to>
    <xdr:sp macro="" textlink="">
      <xdr:nvSpPr>
        <xdr:cNvPr id="348" name="フローチャート: 判断 347"/>
        <xdr:cNvSpPr/>
      </xdr:nvSpPr>
      <xdr:spPr>
        <a:xfrm>
          <a:off x="10426700" y="972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148768</xdr:rowOff>
    </xdr:from>
    <xdr:to>
      <xdr:col>50</xdr:col>
      <xdr:colOff>114300</xdr:colOff>
      <xdr:row>57</xdr:row>
      <xdr:rowOff>31306</xdr:rowOff>
    </xdr:to>
    <xdr:cxnSp macro="">
      <xdr:nvCxnSpPr>
        <xdr:cNvPr id="349" name="直線コネクタ 348"/>
        <xdr:cNvCxnSpPr/>
      </xdr:nvCxnSpPr>
      <xdr:spPr>
        <a:xfrm flipV="1">
          <a:off x="8750300" y="9749968"/>
          <a:ext cx="889000" cy="53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114191</xdr:rowOff>
    </xdr:from>
    <xdr:to>
      <xdr:col>50</xdr:col>
      <xdr:colOff>165100</xdr:colOff>
      <xdr:row>57</xdr:row>
      <xdr:rowOff>44341</xdr:rowOff>
    </xdr:to>
    <xdr:sp macro="" textlink="">
      <xdr:nvSpPr>
        <xdr:cNvPr id="350" name="フローチャート: 判断 349"/>
        <xdr:cNvSpPr/>
      </xdr:nvSpPr>
      <xdr:spPr>
        <a:xfrm>
          <a:off x="9588500" y="9715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35468</xdr:rowOff>
    </xdr:from>
    <xdr:ext cx="534377" cy="259045"/>
    <xdr:sp macro="" textlink="">
      <xdr:nvSpPr>
        <xdr:cNvPr id="351" name="テキスト ボックス 350"/>
        <xdr:cNvSpPr txBox="1"/>
      </xdr:nvSpPr>
      <xdr:spPr>
        <a:xfrm>
          <a:off x="9372111" y="9808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139479</xdr:rowOff>
    </xdr:from>
    <xdr:to>
      <xdr:col>45</xdr:col>
      <xdr:colOff>177800</xdr:colOff>
      <xdr:row>57</xdr:row>
      <xdr:rowOff>31306</xdr:rowOff>
    </xdr:to>
    <xdr:cxnSp macro="">
      <xdr:nvCxnSpPr>
        <xdr:cNvPr id="352" name="直線コネクタ 351"/>
        <xdr:cNvCxnSpPr/>
      </xdr:nvCxnSpPr>
      <xdr:spPr>
        <a:xfrm>
          <a:off x="7861300" y="9740679"/>
          <a:ext cx="889000" cy="6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128554</xdr:rowOff>
    </xdr:from>
    <xdr:to>
      <xdr:col>46</xdr:col>
      <xdr:colOff>38100</xdr:colOff>
      <xdr:row>57</xdr:row>
      <xdr:rowOff>58704</xdr:rowOff>
    </xdr:to>
    <xdr:sp macro="" textlink="">
      <xdr:nvSpPr>
        <xdr:cNvPr id="353" name="フローチャート: 判断 352"/>
        <xdr:cNvSpPr/>
      </xdr:nvSpPr>
      <xdr:spPr>
        <a:xfrm>
          <a:off x="8699500" y="972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75231</xdr:rowOff>
    </xdr:from>
    <xdr:ext cx="534377" cy="259045"/>
    <xdr:sp macro="" textlink="">
      <xdr:nvSpPr>
        <xdr:cNvPr id="354" name="テキスト ボックス 353"/>
        <xdr:cNvSpPr txBox="1"/>
      </xdr:nvSpPr>
      <xdr:spPr>
        <a:xfrm>
          <a:off x="8483111" y="950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139479</xdr:rowOff>
    </xdr:from>
    <xdr:to>
      <xdr:col>41</xdr:col>
      <xdr:colOff>50800</xdr:colOff>
      <xdr:row>57</xdr:row>
      <xdr:rowOff>43391</xdr:rowOff>
    </xdr:to>
    <xdr:cxnSp macro="">
      <xdr:nvCxnSpPr>
        <xdr:cNvPr id="355" name="直線コネクタ 354"/>
        <xdr:cNvCxnSpPr/>
      </xdr:nvCxnSpPr>
      <xdr:spPr>
        <a:xfrm flipV="1">
          <a:off x="6972300" y="9740679"/>
          <a:ext cx="889000" cy="7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152253</xdr:rowOff>
    </xdr:from>
    <xdr:to>
      <xdr:col>41</xdr:col>
      <xdr:colOff>101600</xdr:colOff>
      <xdr:row>57</xdr:row>
      <xdr:rowOff>82403</xdr:rowOff>
    </xdr:to>
    <xdr:sp macro="" textlink="">
      <xdr:nvSpPr>
        <xdr:cNvPr id="356" name="フローチャート: 判断 355"/>
        <xdr:cNvSpPr/>
      </xdr:nvSpPr>
      <xdr:spPr>
        <a:xfrm>
          <a:off x="7810500" y="975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73530</xdr:rowOff>
    </xdr:from>
    <xdr:ext cx="534377" cy="259045"/>
    <xdr:sp macro="" textlink="">
      <xdr:nvSpPr>
        <xdr:cNvPr id="357" name="テキスト ボックス 356"/>
        <xdr:cNvSpPr txBox="1"/>
      </xdr:nvSpPr>
      <xdr:spPr>
        <a:xfrm>
          <a:off x="7594111" y="984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115074</xdr:rowOff>
    </xdr:from>
    <xdr:to>
      <xdr:col>36</xdr:col>
      <xdr:colOff>165100</xdr:colOff>
      <xdr:row>57</xdr:row>
      <xdr:rowOff>45224</xdr:rowOff>
    </xdr:to>
    <xdr:sp macro="" textlink="">
      <xdr:nvSpPr>
        <xdr:cNvPr id="358" name="フローチャート: 判断 357"/>
        <xdr:cNvSpPr/>
      </xdr:nvSpPr>
      <xdr:spPr>
        <a:xfrm>
          <a:off x="6921500" y="971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61751</xdr:rowOff>
    </xdr:from>
    <xdr:ext cx="534377" cy="259045"/>
    <xdr:sp macro="" textlink="">
      <xdr:nvSpPr>
        <xdr:cNvPr id="359" name="テキスト ボックス 358"/>
        <xdr:cNvSpPr txBox="1"/>
      </xdr:nvSpPr>
      <xdr:spPr>
        <a:xfrm>
          <a:off x="6705111" y="949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148877</xdr:rowOff>
    </xdr:from>
    <xdr:to>
      <xdr:col>55</xdr:col>
      <xdr:colOff>50800</xdr:colOff>
      <xdr:row>56</xdr:row>
      <xdr:rowOff>79027</xdr:rowOff>
    </xdr:to>
    <xdr:sp macro="" textlink="">
      <xdr:nvSpPr>
        <xdr:cNvPr id="365" name="楕円 364"/>
        <xdr:cNvSpPr/>
      </xdr:nvSpPr>
      <xdr:spPr>
        <a:xfrm>
          <a:off x="10426700" y="9578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304</xdr:rowOff>
    </xdr:from>
    <xdr:ext cx="534377" cy="259045"/>
    <xdr:sp macro="" textlink="">
      <xdr:nvSpPr>
        <xdr:cNvPr id="366" name="普通建設事業費該当値テキスト"/>
        <xdr:cNvSpPr txBox="1"/>
      </xdr:nvSpPr>
      <xdr:spPr>
        <a:xfrm>
          <a:off x="10528300" y="943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97968</xdr:rowOff>
    </xdr:from>
    <xdr:to>
      <xdr:col>50</xdr:col>
      <xdr:colOff>165100</xdr:colOff>
      <xdr:row>57</xdr:row>
      <xdr:rowOff>28118</xdr:rowOff>
    </xdr:to>
    <xdr:sp macro="" textlink="">
      <xdr:nvSpPr>
        <xdr:cNvPr id="367" name="楕円 366"/>
        <xdr:cNvSpPr/>
      </xdr:nvSpPr>
      <xdr:spPr>
        <a:xfrm>
          <a:off x="9588500" y="9699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44645</xdr:rowOff>
    </xdr:from>
    <xdr:ext cx="534377" cy="259045"/>
    <xdr:sp macro="" textlink="">
      <xdr:nvSpPr>
        <xdr:cNvPr id="368" name="テキスト ボックス 367"/>
        <xdr:cNvSpPr txBox="1"/>
      </xdr:nvSpPr>
      <xdr:spPr>
        <a:xfrm>
          <a:off x="9372111" y="947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151956</xdr:rowOff>
    </xdr:from>
    <xdr:to>
      <xdr:col>46</xdr:col>
      <xdr:colOff>38100</xdr:colOff>
      <xdr:row>57</xdr:row>
      <xdr:rowOff>82106</xdr:rowOff>
    </xdr:to>
    <xdr:sp macro="" textlink="">
      <xdr:nvSpPr>
        <xdr:cNvPr id="369" name="楕円 368"/>
        <xdr:cNvSpPr/>
      </xdr:nvSpPr>
      <xdr:spPr>
        <a:xfrm>
          <a:off x="8699500" y="975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73233</xdr:rowOff>
    </xdr:from>
    <xdr:ext cx="534377" cy="259045"/>
    <xdr:sp macro="" textlink="">
      <xdr:nvSpPr>
        <xdr:cNvPr id="370" name="テキスト ボックス 369"/>
        <xdr:cNvSpPr txBox="1"/>
      </xdr:nvSpPr>
      <xdr:spPr>
        <a:xfrm>
          <a:off x="8483111" y="9845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88679</xdr:rowOff>
    </xdr:from>
    <xdr:to>
      <xdr:col>41</xdr:col>
      <xdr:colOff>101600</xdr:colOff>
      <xdr:row>57</xdr:row>
      <xdr:rowOff>18829</xdr:rowOff>
    </xdr:to>
    <xdr:sp macro="" textlink="">
      <xdr:nvSpPr>
        <xdr:cNvPr id="371" name="楕円 370"/>
        <xdr:cNvSpPr/>
      </xdr:nvSpPr>
      <xdr:spPr>
        <a:xfrm>
          <a:off x="7810500" y="9689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35356</xdr:rowOff>
    </xdr:from>
    <xdr:ext cx="534377" cy="259045"/>
    <xdr:sp macro="" textlink="">
      <xdr:nvSpPr>
        <xdr:cNvPr id="372" name="テキスト ボックス 371"/>
        <xdr:cNvSpPr txBox="1"/>
      </xdr:nvSpPr>
      <xdr:spPr>
        <a:xfrm>
          <a:off x="7594111" y="9465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164041</xdr:rowOff>
    </xdr:from>
    <xdr:to>
      <xdr:col>36</xdr:col>
      <xdr:colOff>165100</xdr:colOff>
      <xdr:row>57</xdr:row>
      <xdr:rowOff>94191</xdr:rowOff>
    </xdr:to>
    <xdr:sp macro="" textlink="">
      <xdr:nvSpPr>
        <xdr:cNvPr id="373" name="楕円 372"/>
        <xdr:cNvSpPr/>
      </xdr:nvSpPr>
      <xdr:spPr>
        <a:xfrm>
          <a:off x="6921500" y="9765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85318</xdr:rowOff>
    </xdr:from>
    <xdr:ext cx="534377" cy="259045"/>
    <xdr:sp macro="" textlink="">
      <xdr:nvSpPr>
        <xdr:cNvPr id="374" name="テキスト ボックス 373"/>
        <xdr:cNvSpPr txBox="1"/>
      </xdr:nvSpPr>
      <xdr:spPr>
        <a:xfrm>
          <a:off x="6705111" y="9857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141300</xdr:rowOff>
    </xdr:from>
    <xdr:to>
      <xdr:col>54</xdr:col>
      <xdr:colOff>189865</xdr:colOff>
      <xdr:row>78</xdr:row>
      <xdr:rowOff>134945</xdr:rowOff>
    </xdr:to>
    <xdr:cxnSp macro="">
      <xdr:nvCxnSpPr>
        <xdr:cNvPr id="396" name="直線コネクタ 395"/>
        <xdr:cNvCxnSpPr/>
      </xdr:nvCxnSpPr>
      <xdr:spPr>
        <a:xfrm flipV="1">
          <a:off x="10475595" y="12314250"/>
          <a:ext cx="1270" cy="1193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138772</xdr:rowOff>
    </xdr:from>
    <xdr:ext cx="378565" cy="259045"/>
    <xdr:sp macro="" textlink="">
      <xdr:nvSpPr>
        <xdr:cNvPr id="397" name="普通建設事業費 （ うち新規整備　）最小値テキスト"/>
        <xdr:cNvSpPr txBox="1"/>
      </xdr:nvSpPr>
      <xdr:spPr>
        <a:xfrm>
          <a:off x="10528300" y="135118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134945</xdr:rowOff>
    </xdr:from>
    <xdr:to>
      <xdr:col>55</xdr:col>
      <xdr:colOff>88900</xdr:colOff>
      <xdr:row>78</xdr:row>
      <xdr:rowOff>134945</xdr:rowOff>
    </xdr:to>
    <xdr:cxnSp macro="">
      <xdr:nvCxnSpPr>
        <xdr:cNvPr id="398" name="直線コネクタ 397"/>
        <xdr:cNvCxnSpPr/>
      </xdr:nvCxnSpPr>
      <xdr:spPr>
        <a:xfrm>
          <a:off x="10388600" y="1350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87977</xdr:rowOff>
    </xdr:from>
    <xdr:ext cx="534377" cy="259045"/>
    <xdr:sp macro="" textlink="">
      <xdr:nvSpPr>
        <xdr:cNvPr id="399" name="普通建設事業費 （ うち新規整備　）最大値テキスト"/>
        <xdr:cNvSpPr txBox="1"/>
      </xdr:nvSpPr>
      <xdr:spPr>
        <a:xfrm>
          <a:off x="10528300" y="12089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141300</xdr:rowOff>
    </xdr:from>
    <xdr:to>
      <xdr:col>55</xdr:col>
      <xdr:colOff>88900</xdr:colOff>
      <xdr:row>71</xdr:row>
      <xdr:rowOff>141300</xdr:rowOff>
    </xdr:to>
    <xdr:cxnSp macro="">
      <xdr:nvCxnSpPr>
        <xdr:cNvPr id="400" name="直線コネクタ 399"/>
        <xdr:cNvCxnSpPr/>
      </xdr:nvCxnSpPr>
      <xdr:spPr>
        <a:xfrm>
          <a:off x="10388600" y="1231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135174</xdr:rowOff>
    </xdr:from>
    <xdr:to>
      <xdr:col>55</xdr:col>
      <xdr:colOff>0</xdr:colOff>
      <xdr:row>75</xdr:row>
      <xdr:rowOff>149941</xdr:rowOff>
    </xdr:to>
    <xdr:cxnSp macro="">
      <xdr:nvCxnSpPr>
        <xdr:cNvPr id="401" name="直線コネクタ 400"/>
        <xdr:cNvCxnSpPr/>
      </xdr:nvCxnSpPr>
      <xdr:spPr>
        <a:xfrm>
          <a:off x="9639300" y="12993924"/>
          <a:ext cx="838200" cy="14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57726</xdr:rowOff>
    </xdr:from>
    <xdr:ext cx="469744" cy="259045"/>
    <xdr:sp macro="" textlink="">
      <xdr:nvSpPr>
        <xdr:cNvPr id="402" name="普通建設事業費 （ うち新規整備　）平均値テキスト"/>
        <xdr:cNvSpPr txBox="1"/>
      </xdr:nvSpPr>
      <xdr:spPr>
        <a:xfrm>
          <a:off x="10528300" y="130879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79299</xdr:rowOff>
    </xdr:from>
    <xdr:to>
      <xdr:col>55</xdr:col>
      <xdr:colOff>50800</xdr:colOff>
      <xdr:row>77</xdr:row>
      <xdr:rowOff>9449</xdr:rowOff>
    </xdr:to>
    <xdr:sp macro="" textlink="">
      <xdr:nvSpPr>
        <xdr:cNvPr id="403" name="フローチャート: 判断 402"/>
        <xdr:cNvSpPr/>
      </xdr:nvSpPr>
      <xdr:spPr>
        <a:xfrm>
          <a:off x="10426700" y="13109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11272</xdr:rowOff>
    </xdr:from>
    <xdr:to>
      <xdr:col>50</xdr:col>
      <xdr:colOff>114300</xdr:colOff>
      <xdr:row>75</xdr:row>
      <xdr:rowOff>135174</xdr:rowOff>
    </xdr:to>
    <xdr:cxnSp macro="">
      <xdr:nvCxnSpPr>
        <xdr:cNvPr id="404" name="直線コネクタ 403"/>
        <xdr:cNvCxnSpPr/>
      </xdr:nvCxnSpPr>
      <xdr:spPr>
        <a:xfrm>
          <a:off x="8750300" y="12870022"/>
          <a:ext cx="889000" cy="123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98044</xdr:rowOff>
    </xdr:from>
    <xdr:to>
      <xdr:col>50</xdr:col>
      <xdr:colOff>165100</xdr:colOff>
      <xdr:row>77</xdr:row>
      <xdr:rowOff>28194</xdr:rowOff>
    </xdr:to>
    <xdr:sp macro="" textlink="">
      <xdr:nvSpPr>
        <xdr:cNvPr id="405" name="フローチャート: 判断 404"/>
        <xdr:cNvSpPr/>
      </xdr:nvSpPr>
      <xdr:spPr>
        <a:xfrm>
          <a:off x="9588500" y="1312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19321</xdr:rowOff>
    </xdr:from>
    <xdr:ext cx="469744" cy="259045"/>
    <xdr:sp macro="" textlink="">
      <xdr:nvSpPr>
        <xdr:cNvPr id="406" name="テキスト ボックス 405"/>
        <xdr:cNvSpPr txBox="1"/>
      </xdr:nvSpPr>
      <xdr:spPr>
        <a:xfrm>
          <a:off x="9404428" y="1322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11272</xdr:rowOff>
    </xdr:from>
    <xdr:to>
      <xdr:col>45</xdr:col>
      <xdr:colOff>177800</xdr:colOff>
      <xdr:row>75</xdr:row>
      <xdr:rowOff>170196</xdr:rowOff>
    </xdr:to>
    <xdr:cxnSp macro="">
      <xdr:nvCxnSpPr>
        <xdr:cNvPr id="407" name="直線コネクタ 406"/>
        <xdr:cNvCxnSpPr/>
      </xdr:nvCxnSpPr>
      <xdr:spPr>
        <a:xfrm flipV="1">
          <a:off x="7861300" y="12870022"/>
          <a:ext cx="889000" cy="158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162052</xdr:rowOff>
    </xdr:from>
    <xdr:to>
      <xdr:col>46</xdr:col>
      <xdr:colOff>38100</xdr:colOff>
      <xdr:row>77</xdr:row>
      <xdr:rowOff>92202</xdr:rowOff>
    </xdr:to>
    <xdr:sp macro="" textlink="">
      <xdr:nvSpPr>
        <xdr:cNvPr id="408" name="フローチャート: 判断 407"/>
        <xdr:cNvSpPr/>
      </xdr:nvSpPr>
      <xdr:spPr>
        <a:xfrm>
          <a:off x="8699500" y="1319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83329</xdr:rowOff>
    </xdr:from>
    <xdr:ext cx="469744" cy="259045"/>
    <xdr:sp macro="" textlink="">
      <xdr:nvSpPr>
        <xdr:cNvPr id="409" name="テキスト ボックス 408"/>
        <xdr:cNvSpPr txBox="1"/>
      </xdr:nvSpPr>
      <xdr:spPr>
        <a:xfrm>
          <a:off x="8515428" y="1328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170196</xdr:rowOff>
    </xdr:from>
    <xdr:to>
      <xdr:col>41</xdr:col>
      <xdr:colOff>50800</xdr:colOff>
      <xdr:row>76</xdr:row>
      <xdr:rowOff>113274</xdr:rowOff>
    </xdr:to>
    <xdr:cxnSp macro="">
      <xdr:nvCxnSpPr>
        <xdr:cNvPr id="410" name="直線コネクタ 409"/>
        <xdr:cNvCxnSpPr/>
      </xdr:nvCxnSpPr>
      <xdr:spPr>
        <a:xfrm flipV="1">
          <a:off x="6972300" y="13028946"/>
          <a:ext cx="889000" cy="114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123144</xdr:rowOff>
    </xdr:from>
    <xdr:to>
      <xdr:col>41</xdr:col>
      <xdr:colOff>101600</xdr:colOff>
      <xdr:row>77</xdr:row>
      <xdr:rowOff>53294</xdr:rowOff>
    </xdr:to>
    <xdr:sp macro="" textlink="">
      <xdr:nvSpPr>
        <xdr:cNvPr id="411" name="フローチャート: 判断 410"/>
        <xdr:cNvSpPr/>
      </xdr:nvSpPr>
      <xdr:spPr>
        <a:xfrm>
          <a:off x="7810500" y="1315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44421</xdr:rowOff>
    </xdr:from>
    <xdr:ext cx="469744" cy="259045"/>
    <xdr:sp macro="" textlink="">
      <xdr:nvSpPr>
        <xdr:cNvPr id="412" name="テキスト ボックス 411"/>
        <xdr:cNvSpPr txBox="1"/>
      </xdr:nvSpPr>
      <xdr:spPr>
        <a:xfrm>
          <a:off x="7626428" y="13246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117018</xdr:rowOff>
    </xdr:from>
    <xdr:to>
      <xdr:col>36</xdr:col>
      <xdr:colOff>165100</xdr:colOff>
      <xdr:row>77</xdr:row>
      <xdr:rowOff>47168</xdr:rowOff>
    </xdr:to>
    <xdr:sp macro="" textlink="">
      <xdr:nvSpPr>
        <xdr:cNvPr id="413" name="フローチャート: 判断 412"/>
        <xdr:cNvSpPr/>
      </xdr:nvSpPr>
      <xdr:spPr>
        <a:xfrm>
          <a:off x="6921500" y="13147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38295</xdr:rowOff>
    </xdr:from>
    <xdr:ext cx="469744" cy="259045"/>
    <xdr:sp macro="" textlink="">
      <xdr:nvSpPr>
        <xdr:cNvPr id="414" name="テキスト ボックス 413"/>
        <xdr:cNvSpPr txBox="1"/>
      </xdr:nvSpPr>
      <xdr:spPr>
        <a:xfrm>
          <a:off x="6737428" y="13239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99141</xdr:rowOff>
    </xdr:from>
    <xdr:to>
      <xdr:col>55</xdr:col>
      <xdr:colOff>50800</xdr:colOff>
      <xdr:row>76</xdr:row>
      <xdr:rowOff>29291</xdr:rowOff>
    </xdr:to>
    <xdr:sp macro="" textlink="">
      <xdr:nvSpPr>
        <xdr:cNvPr id="420" name="楕円 419"/>
        <xdr:cNvSpPr/>
      </xdr:nvSpPr>
      <xdr:spPr>
        <a:xfrm>
          <a:off x="10426700" y="12957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122018</xdr:rowOff>
    </xdr:from>
    <xdr:ext cx="534377" cy="259045"/>
    <xdr:sp macro="" textlink="">
      <xdr:nvSpPr>
        <xdr:cNvPr id="421" name="普通建設事業費 （ うち新規整備　）該当値テキスト"/>
        <xdr:cNvSpPr txBox="1"/>
      </xdr:nvSpPr>
      <xdr:spPr>
        <a:xfrm>
          <a:off x="10528300" y="1280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84374</xdr:rowOff>
    </xdr:from>
    <xdr:to>
      <xdr:col>50</xdr:col>
      <xdr:colOff>165100</xdr:colOff>
      <xdr:row>76</xdr:row>
      <xdr:rowOff>14523</xdr:rowOff>
    </xdr:to>
    <xdr:sp macro="" textlink="">
      <xdr:nvSpPr>
        <xdr:cNvPr id="422" name="楕円 421"/>
        <xdr:cNvSpPr/>
      </xdr:nvSpPr>
      <xdr:spPr>
        <a:xfrm>
          <a:off x="9588500" y="1294312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31051</xdr:rowOff>
    </xdr:from>
    <xdr:ext cx="534377" cy="259045"/>
    <xdr:sp macro="" textlink="">
      <xdr:nvSpPr>
        <xdr:cNvPr id="423" name="テキスト ボックス 422"/>
        <xdr:cNvSpPr txBox="1"/>
      </xdr:nvSpPr>
      <xdr:spPr>
        <a:xfrm>
          <a:off x="9372111" y="1271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131922</xdr:rowOff>
    </xdr:from>
    <xdr:to>
      <xdr:col>46</xdr:col>
      <xdr:colOff>38100</xdr:colOff>
      <xdr:row>75</xdr:row>
      <xdr:rowOff>62072</xdr:rowOff>
    </xdr:to>
    <xdr:sp macro="" textlink="">
      <xdr:nvSpPr>
        <xdr:cNvPr id="424" name="楕円 423"/>
        <xdr:cNvSpPr/>
      </xdr:nvSpPr>
      <xdr:spPr>
        <a:xfrm>
          <a:off x="8699500" y="12819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78599</xdr:rowOff>
    </xdr:from>
    <xdr:ext cx="534377" cy="259045"/>
    <xdr:sp macro="" textlink="">
      <xdr:nvSpPr>
        <xdr:cNvPr id="425" name="テキスト ボックス 424"/>
        <xdr:cNvSpPr txBox="1"/>
      </xdr:nvSpPr>
      <xdr:spPr>
        <a:xfrm>
          <a:off x="8483111" y="1259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119395</xdr:rowOff>
    </xdr:from>
    <xdr:to>
      <xdr:col>41</xdr:col>
      <xdr:colOff>101600</xdr:colOff>
      <xdr:row>76</xdr:row>
      <xdr:rowOff>49544</xdr:rowOff>
    </xdr:to>
    <xdr:sp macro="" textlink="">
      <xdr:nvSpPr>
        <xdr:cNvPr id="426" name="楕円 425"/>
        <xdr:cNvSpPr/>
      </xdr:nvSpPr>
      <xdr:spPr>
        <a:xfrm>
          <a:off x="7810500" y="1297814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66072</xdr:rowOff>
    </xdr:from>
    <xdr:ext cx="534377" cy="259045"/>
    <xdr:sp macro="" textlink="">
      <xdr:nvSpPr>
        <xdr:cNvPr id="427" name="テキスト ボックス 426"/>
        <xdr:cNvSpPr txBox="1"/>
      </xdr:nvSpPr>
      <xdr:spPr>
        <a:xfrm>
          <a:off x="7594111" y="1275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62474</xdr:rowOff>
    </xdr:from>
    <xdr:to>
      <xdr:col>36</xdr:col>
      <xdr:colOff>165100</xdr:colOff>
      <xdr:row>76</xdr:row>
      <xdr:rowOff>164074</xdr:rowOff>
    </xdr:to>
    <xdr:sp macro="" textlink="">
      <xdr:nvSpPr>
        <xdr:cNvPr id="428" name="楕円 427"/>
        <xdr:cNvSpPr/>
      </xdr:nvSpPr>
      <xdr:spPr>
        <a:xfrm>
          <a:off x="6921500" y="1309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9151</xdr:rowOff>
    </xdr:from>
    <xdr:ext cx="469744" cy="259045"/>
    <xdr:sp macro="" textlink="">
      <xdr:nvSpPr>
        <xdr:cNvPr id="429" name="テキスト ボックス 428"/>
        <xdr:cNvSpPr txBox="1"/>
      </xdr:nvSpPr>
      <xdr:spPr>
        <a:xfrm>
          <a:off x="6737428" y="12867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5" name="テキスト ボックス 44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7" name="テキスト ボックス 44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49" name="テキスト ボックス 448"/>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116154</xdr:rowOff>
    </xdr:from>
    <xdr:to>
      <xdr:col>54</xdr:col>
      <xdr:colOff>189865</xdr:colOff>
      <xdr:row>98</xdr:row>
      <xdr:rowOff>41190</xdr:rowOff>
    </xdr:to>
    <xdr:cxnSp macro="">
      <xdr:nvCxnSpPr>
        <xdr:cNvPr id="455" name="直線コネクタ 454"/>
        <xdr:cNvCxnSpPr/>
      </xdr:nvCxnSpPr>
      <xdr:spPr>
        <a:xfrm flipV="1">
          <a:off x="10475595" y="15375204"/>
          <a:ext cx="1270" cy="1468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45017</xdr:rowOff>
    </xdr:from>
    <xdr:ext cx="534377" cy="259045"/>
    <xdr:sp macro="" textlink="">
      <xdr:nvSpPr>
        <xdr:cNvPr id="456" name="普通建設事業費 （ うち更新整備　）最小値テキスト"/>
        <xdr:cNvSpPr txBox="1"/>
      </xdr:nvSpPr>
      <xdr:spPr>
        <a:xfrm>
          <a:off x="10528300" y="16847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41190</xdr:rowOff>
    </xdr:from>
    <xdr:to>
      <xdr:col>55</xdr:col>
      <xdr:colOff>88900</xdr:colOff>
      <xdr:row>98</xdr:row>
      <xdr:rowOff>41190</xdr:rowOff>
    </xdr:to>
    <xdr:cxnSp macro="">
      <xdr:nvCxnSpPr>
        <xdr:cNvPr id="457" name="直線コネクタ 456"/>
        <xdr:cNvCxnSpPr/>
      </xdr:nvCxnSpPr>
      <xdr:spPr>
        <a:xfrm>
          <a:off x="10388600" y="1684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62831</xdr:rowOff>
    </xdr:from>
    <xdr:ext cx="599010" cy="259045"/>
    <xdr:sp macro="" textlink="">
      <xdr:nvSpPr>
        <xdr:cNvPr id="458" name="普通建設事業費 （ うち更新整備　）最大値テキスト"/>
        <xdr:cNvSpPr txBox="1"/>
      </xdr:nvSpPr>
      <xdr:spPr>
        <a:xfrm>
          <a:off x="10528300" y="15150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116154</xdr:rowOff>
    </xdr:from>
    <xdr:to>
      <xdr:col>55</xdr:col>
      <xdr:colOff>88900</xdr:colOff>
      <xdr:row>89</xdr:row>
      <xdr:rowOff>116154</xdr:rowOff>
    </xdr:to>
    <xdr:cxnSp macro="">
      <xdr:nvCxnSpPr>
        <xdr:cNvPr id="459" name="直線コネクタ 458"/>
        <xdr:cNvCxnSpPr/>
      </xdr:nvCxnSpPr>
      <xdr:spPr>
        <a:xfrm>
          <a:off x="10388600" y="1537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147031</xdr:rowOff>
    </xdr:from>
    <xdr:to>
      <xdr:col>55</xdr:col>
      <xdr:colOff>0</xdr:colOff>
      <xdr:row>97</xdr:row>
      <xdr:rowOff>29694</xdr:rowOff>
    </xdr:to>
    <xdr:cxnSp macro="">
      <xdr:nvCxnSpPr>
        <xdr:cNvPr id="460" name="直線コネクタ 459"/>
        <xdr:cNvCxnSpPr/>
      </xdr:nvCxnSpPr>
      <xdr:spPr>
        <a:xfrm flipV="1">
          <a:off x="9639300" y="16606231"/>
          <a:ext cx="838200" cy="54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123840</xdr:rowOff>
    </xdr:from>
    <xdr:ext cx="534377" cy="259045"/>
    <xdr:sp macro="" textlink="">
      <xdr:nvSpPr>
        <xdr:cNvPr id="461" name="普通建設事業費 （ うち更新整備　）平均値テキスト"/>
        <xdr:cNvSpPr txBox="1"/>
      </xdr:nvSpPr>
      <xdr:spPr>
        <a:xfrm>
          <a:off x="10528300" y="16583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145413</xdr:rowOff>
    </xdr:from>
    <xdr:to>
      <xdr:col>55</xdr:col>
      <xdr:colOff>50800</xdr:colOff>
      <xdr:row>97</xdr:row>
      <xdr:rowOff>75563</xdr:rowOff>
    </xdr:to>
    <xdr:sp macro="" textlink="">
      <xdr:nvSpPr>
        <xdr:cNvPr id="462" name="フローチャート: 判断 461"/>
        <xdr:cNvSpPr/>
      </xdr:nvSpPr>
      <xdr:spPr>
        <a:xfrm>
          <a:off x="10426700" y="1660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29694</xdr:rowOff>
    </xdr:from>
    <xdr:to>
      <xdr:col>50</xdr:col>
      <xdr:colOff>114300</xdr:colOff>
      <xdr:row>97</xdr:row>
      <xdr:rowOff>143342</xdr:rowOff>
    </xdr:to>
    <xdr:cxnSp macro="">
      <xdr:nvCxnSpPr>
        <xdr:cNvPr id="463" name="直線コネクタ 462"/>
        <xdr:cNvCxnSpPr/>
      </xdr:nvCxnSpPr>
      <xdr:spPr>
        <a:xfrm flipV="1">
          <a:off x="8750300" y="16660344"/>
          <a:ext cx="889000" cy="113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105097</xdr:rowOff>
    </xdr:from>
    <xdr:to>
      <xdr:col>50</xdr:col>
      <xdr:colOff>165100</xdr:colOff>
      <xdr:row>97</xdr:row>
      <xdr:rowOff>35247</xdr:rowOff>
    </xdr:to>
    <xdr:sp macro="" textlink="">
      <xdr:nvSpPr>
        <xdr:cNvPr id="464" name="フローチャート: 判断 463"/>
        <xdr:cNvSpPr/>
      </xdr:nvSpPr>
      <xdr:spPr>
        <a:xfrm>
          <a:off x="9588500" y="16564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51774</xdr:rowOff>
    </xdr:from>
    <xdr:ext cx="534377" cy="259045"/>
    <xdr:sp macro="" textlink="">
      <xdr:nvSpPr>
        <xdr:cNvPr id="465" name="テキスト ボックス 464"/>
        <xdr:cNvSpPr txBox="1"/>
      </xdr:nvSpPr>
      <xdr:spPr>
        <a:xfrm>
          <a:off x="9372111" y="1633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139928</xdr:rowOff>
    </xdr:from>
    <xdr:to>
      <xdr:col>45</xdr:col>
      <xdr:colOff>177800</xdr:colOff>
      <xdr:row>97</xdr:row>
      <xdr:rowOff>143342</xdr:rowOff>
    </xdr:to>
    <xdr:cxnSp macro="">
      <xdr:nvCxnSpPr>
        <xdr:cNvPr id="466" name="直線コネクタ 465"/>
        <xdr:cNvCxnSpPr/>
      </xdr:nvCxnSpPr>
      <xdr:spPr>
        <a:xfrm>
          <a:off x="7861300" y="16770578"/>
          <a:ext cx="889000" cy="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116708</xdr:rowOff>
    </xdr:from>
    <xdr:to>
      <xdr:col>46</xdr:col>
      <xdr:colOff>38100</xdr:colOff>
      <xdr:row>97</xdr:row>
      <xdr:rowOff>46858</xdr:rowOff>
    </xdr:to>
    <xdr:sp macro="" textlink="">
      <xdr:nvSpPr>
        <xdr:cNvPr id="467" name="フローチャート: 判断 466"/>
        <xdr:cNvSpPr/>
      </xdr:nvSpPr>
      <xdr:spPr>
        <a:xfrm>
          <a:off x="8699500" y="1657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63385</xdr:rowOff>
    </xdr:from>
    <xdr:ext cx="534377" cy="259045"/>
    <xdr:sp macro="" textlink="">
      <xdr:nvSpPr>
        <xdr:cNvPr id="468" name="テキスト ボックス 467"/>
        <xdr:cNvSpPr txBox="1"/>
      </xdr:nvSpPr>
      <xdr:spPr>
        <a:xfrm>
          <a:off x="8483111" y="16351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139928</xdr:rowOff>
    </xdr:from>
    <xdr:to>
      <xdr:col>41</xdr:col>
      <xdr:colOff>50800</xdr:colOff>
      <xdr:row>98</xdr:row>
      <xdr:rowOff>92298</xdr:rowOff>
    </xdr:to>
    <xdr:cxnSp macro="">
      <xdr:nvCxnSpPr>
        <xdr:cNvPr id="469" name="直線コネクタ 468"/>
        <xdr:cNvCxnSpPr/>
      </xdr:nvCxnSpPr>
      <xdr:spPr>
        <a:xfrm flipV="1">
          <a:off x="6972300" y="16770578"/>
          <a:ext cx="889000" cy="12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15128</xdr:rowOff>
    </xdr:from>
    <xdr:to>
      <xdr:col>41</xdr:col>
      <xdr:colOff>101600</xdr:colOff>
      <xdr:row>97</xdr:row>
      <xdr:rowOff>116728</xdr:rowOff>
    </xdr:to>
    <xdr:sp macro="" textlink="">
      <xdr:nvSpPr>
        <xdr:cNvPr id="470" name="フローチャート: 判断 469"/>
        <xdr:cNvSpPr/>
      </xdr:nvSpPr>
      <xdr:spPr>
        <a:xfrm>
          <a:off x="7810500" y="16645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133255</xdr:rowOff>
    </xdr:from>
    <xdr:ext cx="534377" cy="259045"/>
    <xdr:sp macro="" textlink="">
      <xdr:nvSpPr>
        <xdr:cNvPr id="471" name="テキスト ボックス 470"/>
        <xdr:cNvSpPr txBox="1"/>
      </xdr:nvSpPr>
      <xdr:spPr>
        <a:xfrm>
          <a:off x="7594111" y="16421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163457</xdr:rowOff>
    </xdr:from>
    <xdr:to>
      <xdr:col>36</xdr:col>
      <xdr:colOff>165100</xdr:colOff>
      <xdr:row>97</xdr:row>
      <xdr:rowOff>93607</xdr:rowOff>
    </xdr:to>
    <xdr:sp macro="" textlink="">
      <xdr:nvSpPr>
        <xdr:cNvPr id="472" name="フローチャート: 判断 471"/>
        <xdr:cNvSpPr/>
      </xdr:nvSpPr>
      <xdr:spPr>
        <a:xfrm>
          <a:off x="6921500" y="1662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110134</xdr:rowOff>
    </xdr:from>
    <xdr:ext cx="534377" cy="259045"/>
    <xdr:sp macro="" textlink="">
      <xdr:nvSpPr>
        <xdr:cNvPr id="473" name="テキスト ボックス 472"/>
        <xdr:cNvSpPr txBox="1"/>
      </xdr:nvSpPr>
      <xdr:spPr>
        <a:xfrm>
          <a:off x="6705111" y="1639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96231</xdr:rowOff>
    </xdr:from>
    <xdr:to>
      <xdr:col>55</xdr:col>
      <xdr:colOff>50800</xdr:colOff>
      <xdr:row>97</xdr:row>
      <xdr:rowOff>26381</xdr:rowOff>
    </xdr:to>
    <xdr:sp macro="" textlink="">
      <xdr:nvSpPr>
        <xdr:cNvPr id="479" name="楕円 478"/>
        <xdr:cNvSpPr/>
      </xdr:nvSpPr>
      <xdr:spPr>
        <a:xfrm>
          <a:off x="10426700" y="1655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119108</xdr:rowOff>
    </xdr:from>
    <xdr:ext cx="534377" cy="259045"/>
    <xdr:sp macro="" textlink="">
      <xdr:nvSpPr>
        <xdr:cNvPr id="480" name="普通建設事業費 （ うち更新整備　）該当値テキスト"/>
        <xdr:cNvSpPr txBox="1"/>
      </xdr:nvSpPr>
      <xdr:spPr>
        <a:xfrm>
          <a:off x="10528300" y="16406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150344</xdr:rowOff>
    </xdr:from>
    <xdr:to>
      <xdr:col>50</xdr:col>
      <xdr:colOff>165100</xdr:colOff>
      <xdr:row>97</xdr:row>
      <xdr:rowOff>80494</xdr:rowOff>
    </xdr:to>
    <xdr:sp macro="" textlink="">
      <xdr:nvSpPr>
        <xdr:cNvPr id="481" name="楕円 480"/>
        <xdr:cNvSpPr/>
      </xdr:nvSpPr>
      <xdr:spPr>
        <a:xfrm>
          <a:off x="9588500" y="16609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71621</xdr:rowOff>
    </xdr:from>
    <xdr:ext cx="534377" cy="259045"/>
    <xdr:sp macro="" textlink="">
      <xdr:nvSpPr>
        <xdr:cNvPr id="482" name="テキスト ボックス 481"/>
        <xdr:cNvSpPr txBox="1"/>
      </xdr:nvSpPr>
      <xdr:spPr>
        <a:xfrm>
          <a:off x="9372111" y="16702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92542</xdr:rowOff>
    </xdr:from>
    <xdr:to>
      <xdr:col>46</xdr:col>
      <xdr:colOff>38100</xdr:colOff>
      <xdr:row>98</xdr:row>
      <xdr:rowOff>22692</xdr:rowOff>
    </xdr:to>
    <xdr:sp macro="" textlink="">
      <xdr:nvSpPr>
        <xdr:cNvPr id="483" name="楕円 482"/>
        <xdr:cNvSpPr/>
      </xdr:nvSpPr>
      <xdr:spPr>
        <a:xfrm>
          <a:off x="8699500" y="1672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13819</xdr:rowOff>
    </xdr:from>
    <xdr:ext cx="534377" cy="259045"/>
    <xdr:sp macro="" textlink="">
      <xdr:nvSpPr>
        <xdr:cNvPr id="484" name="テキスト ボックス 483"/>
        <xdr:cNvSpPr txBox="1"/>
      </xdr:nvSpPr>
      <xdr:spPr>
        <a:xfrm>
          <a:off x="8483111" y="16815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89128</xdr:rowOff>
    </xdr:from>
    <xdr:to>
      <xdr:col>41</xdr:col>
      <xdr:colOff>101600</xdr:colOff>
      <xdr:row>98</xdr:row>
      <xdr:rowOff>19278</xdr:rowOff>
    </xdr:to>
    <xdr:sp macro="" textlink="">
      <xdr:nvSpPr>
        <xdr:cNvPr id="485" name="楕円 484"/>
        <xdr:cNvSpPr/>
      </xdr:nvSpPr>
      <xdr:spPr>
        <a:xfrm>
          <a:off x="7810500" y="16719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10405</xdr:rowOff>
    </xdr:from>
    <xdr:ext cx="534377" cy="259045"/>
    <xdr:sp macro="" textlink="">
      <xdr:nvSpPr>
        <xdr:cNvPr id="486" name="テキスト ボックス 485"/>
        <xdr:cNvSpPr txBox="1"/>
      </xdr:nvSpPr>
      <xdr:spPr>
        <a:xfrm>
          <a:off x="7594111" y="1681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41498</xdr:rowOff>
    </xdr:from>
    <xdr:to>
      <xdr:col>36</xdr:col>
      <xdr:colOff>165100</xdr:colOff>
      <xdr:row>98</xdr:row>
      <xdr:rowOff>143098</xdr:rowOff>
    </xdr:to>
    <xdr:sp macro="" textlink="">
      <xdr:nvSpPr>
        <xdr:cNvPr id="487" name="楕円 486"/>
        <xdr:cNvSpPr/>
      </xdr:nvSpPr>
      <xdr:spPr>
        <a:xfrm>
          <a:off x="6921500" y="1684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134225</xdr:rowOff>
    </xdr:from>
    <xdr:ext cx="534377" cy="259045"/>
    <xdr:sp macro="" textlink="">
      <xdr:nvSpPr>
        <xdr:cNvPr id="488" name="テキスト ボックス 487"/>
        <xdr:cNvSpPr txBox="1"/>
      </xdr:nvSpPr>
      <xdr:spPr>
        <a:xfrm>
          <a:off x="6705111" y="1693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9" name="直線コネクタ 498"/>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0" name="テキスト ボックス 499"/>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1" name="直線コネクタ 500"/>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36</xdr:row>
      <xdr:rowOff>144434</xdr:rowOff>
    </xdr:from>
    <xdr:ext cx="377026" cy="259045"/>
    <xdr:sp macro="" textlink="">
      <xdr:nvSpPr>
        <xdr:cNvPr id="502" name="テキスト ボックス 501"/>
        <xdr:cNvSpPr txBox="1"/>
      </xdr:nvSpPr>
      <xdr:spPr>
        <a:xfrm>
          <a:off x="12068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3" name="直線コネクタ 502"/>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34</xdr:row>
      <xdr:rowOff>160763</xdr:rowOff>
    </xdr:from>
    <xdr:ext cx="377026" cy="259045"/>
    <xdr:sp macro="" textlink="">
      <xdr:nvSpPr>
        <xdr:cNvPr id="504" name="テキスト ボックス 503"/>
        <xdr:cNvSpPr txBox="1"/>
      </xdr:nvSpPr>
      <xdr:spPr>
        <a:xfrm>
          <a:off x="12068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5" name="直線コネクタ 504"/>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33</xdr:row>
      <xdr:rowOff>5641</xdr:rowOff>
    </xdr:from>
    <xdr:ext cx="377026" cy="259045"/>
    <xdr:sp macro="" textlink="">
      <xdr:nvSpPr>
        <xdr:cNvPr id="506" name="テキスト ボックス 505"/>
        <xdr:cNvSpPr txBox="1"/>
      </xdr:nvSpPr>
      <xdr:spPr>
        <a:xfrm>
          <a:off x="12068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7" name="直線コネクタ 506"/>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31</xdr:row>
      <xdr:rowOff>21970</xdr:rowOff>
    </xdr:from>
    <xdr:ext cx="377026" cy="259045"/>
    <xdr:sp macro="" textlink="">
      <xdr:nvSpPr>
        <xdr:cNvPr id="508" name="テキスト ボックス 507"/>
        <xdr:cNvSpPr txBox="1"/>
      </xdr:nvSpPr>
      <xdr:spPr>
        <a:xfrm>
          <a:off x="12068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9" name="直線コネクタ 508"/>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38299</xdr:rowOff>
    </xdr:from>
    <xdr:ext cx="467179" cy="259045"/>
    <xdr:sp macro="" textlink="">
      <xdr:nvSpPr>
        <xdr:cNvPr id="510" name="テキスト ボックス 509"/>
        <xdr:cNvSpPr txBox="1"/>
      </xdr:nvSpPr>
      <xdr:spPr>
        <a:xfrm>
          <a:off x="11978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12" name="テキスト ボックス 511"/>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151130</xdr:rowOff>
    </xdr:from>
    <xdr:to>
      <xdr:col>85</xdr:col>
      <xdr:colOff>126364</xdr:colOff>
      <xdr:row>39</xdr:row>
      <xdr:rowOff>98878</xdr:rowOff>
    </xdr:to>
    <xdr:cxnSp macro="">
      <xdr:nvCxnSpPr>
        <xdr:cNvPr id="514" name="直線コネクタ 513"/>
        <xdr:cNvCxnSpPr/>
      </xdr:nvCxnSpPr>
      <xdr:spPr>
        <a:xfrm flipV="1">
          <a:off x="16317595" y="5294630"/>
          <a:ext cx="1269" cy="1490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5"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6" name="直線コネクタ 515"/>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97807</xdr:rowOff>
    </xdr:from>
    <xdr:ext cx="378565" cy="259045"/>
    <xdr:sp macro="" textlink="">
      <xdr:nvSpPr>
        <xdr:cNvPr id="517" name="災害復旧事業費最大値テキスト"/>
        <xdr:cNvSpPr txBox="1"/>
      </xdr:nvSpPr>
      <xdr:spPr>
        <a:xfrm>
          <a:off x="16370300" y="5069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151130</xdr:rowOff>
    </xdr:from>
    <xdr:to>
      <xdr:col>86</xdr:col>
      <xdr:colOff>25400</xdr:colOff>
      <xdr:row>30</xdr:row>
      <xdr:rowOff>151130</xdr:rowOff>
    </xdr:to>
    <xdr:cxnSp macro="">
      <xdr:nvCxnSpPr>
        <xdr:cNvPr id="518" name="直線コネクタ 517"/>
        <xdr:cNvCxnSpPr/>
      </xdr:nvCxnSpPr>
      <xdr:spPr>
        <a:xfrm>
          <a:off x="16230600" y="5294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19" name="直線コネクタ 518"/>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136270</xdr:rowOff>
    </xdr:from>
    <xdr:ext cx="313932" cy="259045"/>
    <xdr:sp macro="" textlink="">
      <xdr:nvSpPr>
        <xdr:cNvPr id="520" name="災害復旧事業費平均値テキスト"/>
        <xdr:cNvSpPr txBox="1"/>
      </xdr:nvSpPr>
      <xdr:spPr>
        <a:xfrm>
          <a:off x="16370300" y="647992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113393</xdr:rowOff>
    </xdr:from>
    <xdr:to>
      <xdr:col>85</xdr:col>
      <xdr:colOff>177800</xdr:colOff>
      <xdr:row>39</xdr:row>
      <xdr:rowOff>43543</xdr:rowOff>
    </xdr:to>
    <xdr:sp macro="" textlink="">
      <xdr:nvSpPr>
        <xdr:cNvPr id="521" name="フローチャート: 判断 520"/>
        <xdr:cNvSpPr/>
      </xdr:nvSpPr>
      <xdr:spPr>
        <a:xfrm>
          <a:off x="16268700" y="662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22" name="直線コネクタ 521"/>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126456</xdr:rowOff>
    </xdr:from>
    <xdr:to>
      <xdr:col>81</xdr:col>
      <xdr:colOff>101600</xdr:colOff>
      <xdr:row>39</xdr:row>
      <xdr:rowOff>56606</xdr:rowOff>
    </xdr:to>
    <xdr:sp macro="" textlink="">
      <xdr:nvSpPr>
        <xdr:cNvPr id="523" name="フローチャート: 判断 522"/>
        <xdr:cNvSpPr/>
      </xdr:nvSpPr>
      <xdr:spPr>
        <a:xfrm>
          <a:off x="15430500" y="664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37</xdr:row>
      <xdr:rowOff>73133</xdr:rowOff>
    </xdr:from>
    <xdr:ext cx="313932" cy="259045"/>
    <xdr:sp macro="" textlink="">
      <xdr:nvSpPr>
        <xdr:cNvPr id="524" name="テキスト ボックス 523"/>
        <xdr:cNvSpPr txBox="1"/>
      </xdr:nvSpPr>
      <xdr:spPr>
        <a:xfrm>
          <a:off x="15324333" y="64167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25" name="直線コネクタ 524"/>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41547</xdr:rowOff>
    </xdr:from>
    <xdr:to>
      <xdr:col>76</xdr:col>
      <xdr:colOff>165100</xdr:colOff>
      <xdr:row>39</xdr:row>
      <xdr:rowOff>143147</xdr:rowOff>
    </xdr:to>
    <xdr:sp macro="" textlink="">
      <xdr:nvSpPr>
        <xdr:cNvPr id="526" name="フローチャート: 判断 525"/>
        <xdr:cNvSpPr/>
      </xdr:nvSpPr>
      <xdr:spPr>
        <a:xfrm>
          <a:off x="14541500" y="6728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37</xdr:row>
      <xdr:rowOff>159674</xdr:rowOff>
    </xdr:from>
    <xdr:ext cx="249299" cy="259045"/>
    <xdr:sp macro="" textlink="">
      <xdr:nvSpPr>
        <xdr:cNvPr id="527" name="テキスト ボックス 526"/>
        <xdr:cNvSpPr txBox="1"/>
      </xdr:nvSpPr>
      <xdr:spPr>
        <a:xfrm>
          <a:off x="14467650" y="6503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28" name="直線コネクタ 527"/>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48078</xdr:rowOff>
    </xdr:from>
    <xdr:to>
      <xdr:col>72</xdr:col>
      <xdr:colOff>38100</xdr:colOff>
      <xdr:row>39</xdr:row>
      <xdr:rowOff>149678</xdr:rowOff>
    </xdr:to>
    <xdr:sp macro="" textlink="">
      <xdr:nvSpPr>
        <xdr:cNvPr id="529" name="フローチャート: 判断 528"/>
        <xdr:cNvSpPr/>
      </xdr:nvSpPr>
      <xdr:spPr>
        <a:xfrm>
          <a:off x="13652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30" name="テキスト ボックス 529"/>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13788</xdr:rowOff>
    </xdr:from>
    <xdr:to>
      <xdr:col>67</xdr:col>
      <xdr:colOff>101600</xdr:colOff>
      <xdr:row>39</xdr:row>
      <xdr:rowOff>115388</xdr:rowOff>
    </xdr:to>
    <xdr:sp macro="" textlink="">
      <xdr:nvSpPr>
        <xdr:cNvPr id="531" name="フローチャート: 判断 530"/>
        <xdr:cNvSpPr/>
      </xdr:nvSpPr>
      <xdr:spPr>
        <a:xfrm>
          <a:off x="12763500" y="6700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37</xdr:row>
      <xdr:rowOff>131915</xdr:rowOff>
    </xdr:from>
    <xdr:ext cx="313932" cy="259045"/>
    <xdr:sp macro="" textlink="">
      <xdr:nvSpPr>
        <xdr:cNvPr id="532" name="テキスト ボックス 531"/>
        <xdr:cNvSpPr txBox="1"/>
      </xdr:nvSpPr>
      <xdr:spPr>
        <a:xfrm>
          <a:off x="12657333" y="64755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8" name="楕円 537"/>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39"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0" name="楕円 539"/>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1" name="テキスト ボックス 540"/>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2" name="楕円 541"/>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3" name="テキスト ボックス 542"/>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4" name="楕円 543"/>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37</xdr:row>
      <xdr:rowOff>166205</xdr:rowOff>
    </xdr:from>
    <xdr:ext cx="249299" cy="259045"/>
    <xdr:sp macro="" textlink="">
      <xdr:nvSpPr>
        <xdr:cNvPr id="545" name="テキスト ボックス 544"/>
        <xdr:cNvSpPr txBox="1"/>
      </xdr:nvSpPr>
      <xdr:spPr>
        <a:xfrm>
          <a:off x="13578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6" name="楕円 545"/>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7" name="テキスト ボックス 546"/>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10" name="テキスト ボックス 609"/>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12" name="テキスト ボックス 611"/>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14" name="テキスト ボックス 613"/>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6" name="テキスト ボックス 61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8" name="テキスト ボックス 61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131064</xdr:rowOff>
    </xdr:from>
    <xdr:to>
      <xdr:col>85</xdr:col>
      <xdr:colOff>126364</xdr:colOff>
      <xdr:row>79</xdr:row>
      <xdr:rowOff>14860</xdr:rowOff>
    </xdr:to>
    <xdr:cxnSp macro="">
      <xdr:nvCxnSpPr>
        <xdr:cNvPr id="620" name="直線コネクタ 619"/>
        <xdr:cNvCxnSpPr/>
      </xdr:nvCxnSpPr>
      <xdr:spPr>
        <a:xfrm flipV="1">
          <a:off x="16317595" y="11961114"/>
          <a:ext cx="1269" cy="1598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18687</xdr:rowOff>
    </xdr:from>
    <xdr:ext cx="378565" cy="259045"/>
    <xdr:sp macro="" textlink="">
      <xdr:nvSpPr>
        <xdr:cNvPr id="621" name="公債費最小値テキスト"/>
        <xdr:cNvSpPr txBox="1"/>
      </xdr:nvSpPr>
      <xdr:spPr>
        <a:xfrm>
          <a:off x="16370300" y="135632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14860</xdr:rowOff>
    </xdr:from>
    <xdr:to>
      <xdr:col>86</xdr:col>
      <xdr:colOff>25400</xdr:colOff>
      <xdr:row>79</xdr:row>
      <xdr:rowOff>14860</xdr:rowOff>
    </xdr:to>
    <xdr:cxnSp macro="">
      <xdr:nvCxnSpPr>
        <xdr:cNvPr id="622" name="直線コネクタ 621"/>
        <xdr:cNvCxnSpPr/>
      </xdr:nvCxnSpPr>
      <xdr:spPr>
        <a:xfrm>
          <a:off x="16230600" y="1355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77741</xdr:rowOff>
    </xdr:from>
    <xdr:ext cx="534377" cy="259045"/>
    <xdr:sp macro="" textlink="">
      <xdr:nvSpPr>
        <xdr:cNvPr id="623" name="公債費最大値テキスト"/>
        <xdr:cNvSpPr txBox="1"/>
      </xdr:nvSpPr>
      <xdr:spPr>
        <a:xfrm>
          <a:off x="16370300" y="11736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131064</xdr:rowOff>
    </xdr:from>
    <xdr:to>
      <xdr:col>86</xdr:col>
      <xdr:colOff>25400</xdr:colOff>
      <xdr:row>69</xdr:row>
      <xdr:rowOff>131064</xdr:rowOff>
    </xdr:to>
    <xdr:cxnSp macro="">
      <xdr:nvCxnSpPr>
        <xdr:cNvPr id="624" name="直線コネクタ 623"/>
        <xdr:cNvCxnSpPr/>
      </xdr:nvCxnSpPr>
      <xdr:spPr>
        <a:xfrm>
          <a:off x="16230600" y="11961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48895</xdr:rowOff>
    </xdr:from>
    <xdr:to>
      <xdr:col>85</xdr:col>
      <xdr:colOff>127000</xdr:colOff>
      <xdr:row>77</xdr:row>
      <xdr:rowOff>58674</xdr:rowOff>
    </xdr:to>
    <xdr:cxnSp macro="">
      <xdr:nvCxnSpPr>
        <xdr:cNvPr id="625" name="直線コネクタ 624"/>
        <xdr:cNvCxnSpPr/>
      </xdr:nvCxnSpPr>
      <xdr:spPr>
        <a:xfrm flipV="1">
          <a:off x="15481300" y="13250545"/>
          <a:ext cx="838200" cy="9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99966</xdr:rowOff>
    </xdr:from>
    <xdr:ext cx="469744" cy="259045"/>
    <xdr:sp macro="" textlink="">
      <xdr:nvSpPr>
        <xdr:cNvPr id="626" name="公債費平均値テキスト"/>
        <xdr:cNvSpPr txBox="1"/>
      </xdr:nvSpPr>
      <xdr:spPr>
        <a:xfrm>
          <a:off x="16370300" y="12615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77089</xdr:rowOff>
    </xdr:from>
    <xdr:to>
      <xdr:col>85</xdr:col>
      <xdr:colOff>177800</xdr:colOff>
      <xdr:row>75</xdr:row>
      <xdr:rowOff>7239</xdr:rowOff>
    </xdr:to>
    <xdr:sp macro="" textlink="">
      <xdr:nvSpPr>
        <xdr:cNvPr id="627" name="フローチャート: 判断 626"/>
        <xdr:cNvSpPr/>
      </xdr:nvSpPr>
      <xdr:spPr>
        <a:xfrm>
          <a:off x="16268700" y="12764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7238</xdr:rowOff>
    </xdr:from>
    <xdr:to>
      <xdr:col>81</xdr:col>
      <xdr:colOff>50800</xdr:colOff>
      <xdr:row>77</xdr:row>
      <xdr:rowOff>58674</xdr:rowOff>
    </xdr:to>
    <xdr:cxnSp macro="">
      <xdr:nvCxnSpPr>
        <xdr:cNvPr id="628" name="直線コネクタ 627"/>
        <xdr:cNvCxnSpPr/>
      </xdr:nvCxnSpPr>
      <xdr:spPr>
        <a:xfrm>
          <a:off x="14592300" y="13208888"/>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106807</xdr:rowOff>
    </xdr:from>
    <xdr:to>
      <xdr:col>81</xdr:col>
      <xdr:colOff>101600</xdr:colOff>
      <xdr:row>74</xdr:row>
      <xdr:rowOff>36957</xdr:rowOff>
    </xdr:to>
    <xdr:sp macro="" textlink="">
      <xdr:nvSpPr>
        <xdr:cNvPr id="629" name="フローチャート: 判断 628"/>
        <xdr:cNvSpPr/>
      </xdr:nvSpPr>
      <xdr:spPr>
        <a:xfrm>
          <a:off x="15430500" y="1262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72</xdr:row>
      <xdr:rowOff>53484</xdr:rowOff>
    </xdr:from>
    <xdr:ext cx="469744" cy="259045"/>
    <xdr:sp macro="" textlink="">
      <xdr:nvSpPr>
        <xdr:cNvPr id="630" name="テキスト ボックス 629"/>
        <xdr:cNvSpPr txBox="1"/>
      </xdr:nvSpPr>
      <xdr:spPr>
        <a:xfrm>
          <a:off x="15246428" y="1239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71882</xdr:rowOff>
    </xdr:from>
    <xdr:to>
      <xdr:col>76</xdr:col>
      <xdr:colOff>114300</xdr:colOff>
      <xdr:row>77</xdr:row>
      <xdr:rowOff>7238</xdr:rowOff>
    </xdr:to>
    <xdr:cxnSp macro="">
      <xdr:nvCxnSpPr>
        <xdr:cNvPr id="631" name="直線コネクタ 630"/>
        <xdr:cNvCxnSpPr/>
      </xdr:nvCxnSpPr>
      <xdr:spPr>
        <a:xfrm>
          <a:off x="13703300" y="12416282"/>
          <a:ext cx="889000" cy="79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73787</xdr:rowOff>
    </xdr:from>
    <xdr:to>
      <xdr:col>76</xdr:col>
      <xdr:colOff>165100</xdr:colOff>
      <xdr:row>75</xdr:row>
      <xdr:rowOff>3937</xdr:rowOff>
    </xdr:to>
    <xdr:sp macro="" textlink="">
      <xdr:nvSpPr>
        <xdr:cNvPr id="632" name="フローチャート: 判断 631"/>
        <xdr:cNvSpPr/>
      </xdr:nvSpPr>
      <xdr:spPr>
        <a:xfrm>
          <a:off x="14541500" y="1276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73</xdr:row>
      <xdr:rowOff>20464</xdr:rowOff>
    </xdr:from>
    <xdr:ext cx="469744" cy="259045"/>
    <xdr:sp macro="" textlink="">
      <xdr:nvSpPr>
        <xdr:cNvPr id="633" name="テキスト ボックス 632"/>
        <xdr:cNvSpPr txBox="1"/>
      </xdr:nvSpPr>
      <xdr:spPr>
        <a:xfrm>
          <a:off x="14357428" y="12536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134874</xdr:rowOff>
    </xdr:from>
    <xdr:to>
      <xdr:col>71</xdr:col>
      <xdr:colOff>177800</xdr:colOff>
      <xdr:row>72</xdr:row>
      <xdr:rowOff>71882</xdr:rowOff>
    </xdr:to>
    <xdr:cxnSp macro="">
      <xdr:nvCxnSpPr>
        <xdr:cNvPr id="634" name="直線コネクタ 633"/>
        <xdr:cNvCxnSpPr/>
      </xdr:nvCxnSpPr>
      <xdr:spPr>
        <a:xfrm>
          <a:off x="12814300" y="12307824"/>
          <a:ext cx="889000" cy="10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76708</xdr:rowOff>
    </xdr:from>
    <xdr:to>
      <xdr:col>72</xdr:col>
      <xdr:colOff>38100</xdr:colOff>
      <xdr:row>74</xdr:row>
      <xdr:rowOff>6858</xdr:rowOff>
    </xdr:to>
    <xdr:sp macro="" textlink="">
      <xdr:nvSpPr>
        <xdr:cNvPr id="635" name="フローチャート: 判断 634"/>
        <xdr:cNvSpPr/>
      </xdr:nvSpPr>
      <xdr:spPr>
        <a:xfrm>
          <a:off x="13652500" y="1259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73</xdr:row>
      <xdr:rowOff>169435</xdr:rowOff>
    </xdr:from>
    <xdr:ext cx="469744" cy="259045"/>
    <xdr:sp macro="" textlink="">
      <xdr:nvSpPr>
        <xdr:cNvPr id="636" name="テキスト ボックス 635"/>
        <xdr:cNvSpPr txBox="1"/>
      </xdr:nvSpPr>
      <xdr:spPr>
        <a:xfrm>
          <a:off x="13468428" y="12685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59436</xdr:rowOff>
    </xdr:from>
    <xdr:to>
      <xdr:col>67</xdr:col>
      <xdr:colOff>101600</xdr:colOff>
      <xdr:row>73</xdr:row>
      <xdr:rowOff>161036</xdr:rowOff>
    </xdr:to>
    <xdr:sp macro="" textlink="">
      <xdr:nvSpPr>
        <xdr:cNvPr id="637" name="フローチャート: 判断 636"/>
        <xdr:cNvSpPr/>
      </xdr:nvSpPr>
      <xdr:spPr>
        <a:xfrm>
          <a:off x="12763500" y="1257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73</xdr:row>
      <xdr:rowOff>152163</xdr:rowOff>
    </xdr:from>
    <xdr:ext cx="469744" cy="259045"/>
    <xdr:sp macro="" textlink="">
      <xdr:nvSpPr>
        <xdr:cNvPr id="638" name="テキスト ボックス 637"/>
        <xdr:cNvSpPr txBox="1"/>
      </xdr:nvSpPr>
      <xdr:spPr>
        <a:xfrm>
          <a:off x="12579428" y="12668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169545</xdr:rowOff>
    </xdr:from>
    <xdr:to>
      <xdr:col>85</xdr:col>
      <xdr:colOff>177800</xdr:colOff>
      <xdr:row>77</xdr:row>
      <xdr:rowOff>99695</xdr:rowOff>
    </xdr:to>
    <xdr:sp macro="" textlink="">
      <xdr:nvSpPr>
        <xdr:cNvPr id="644" name="楕円 643"/>
        <xdr:cNvSpPr/>
      </xdr:nvSpPr>
      <xdr:spPr>
        <a:xfrm>
          <a:off x="16268700" y="1319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147972</xdr:rowOff>
    </xdr:from>
    <xdr:ext cx="469744" cy="259045"/>
    <xdr:sp macro="" textlink="">
      <xdr:nvSpPr>
        <xdr:cNvPr id="645" name="公債費該当値テキスト"/>
        <xdr:cNvSpPr txBox="1"/>
      </xdr:nvSpPr>
      <xdr:spPr>
        <a:xfrm>
          <a:off x="16370300" y="13178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7874</xdr:rowOff>
    </xdr:from>
    <xdr:to>
      <xdr:col>81</xdr:col>
      <xdr:colOff>101600</xdr:colOff>
      <xdr:row>77</xdr:row>
      <xdr:rowOff>109474</xdr:rowOff>
    </xdr:to>
    <xdr:sp macro="" textlink="">
      <xdr:nvSpPr>
        <xdr:cNvPr id="646" name="楕円 645"/>
        <xdr:cNvSpPr/>
      </xdr:nvSpPr>
      <xdr:spPr>
        <a:xfrm>
          <a:off x="15430500" y="13209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100601</xdr:rowOff>
    </xdr:from>
    <xdr:ext cx="469744" cy="259045"/>
    <xdr:sp macro="" textlink="">
      <xdr:nvSpPr>
        <xdr:cNvPr id="647" name="テキスト ボックス 646"/>
        <xdr:cNvSpPr txBox="1"/>
      </xdr:nvSpPr>
      <xdr:spPr>
        <a:xfrm>
          <a:off x="15246428" y="13302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127888</xdr:rowOff>
    </xdr:from>
    <xdr:to>
      <xdr:col>76</xdr:col>
      <xdr:colOff>165100</xdr:colOff>
      <xdr:row>77</xdr:row>
      <xdr:rowOff>58038</xdr:rowOff>
    </xdr:to>
    <xdr:sp macro="" textlink="">
      <xdr:nvSpPr>
        <xdr:cNvPr id="648" name="楕円 647"/>
        <xdr:cNvSpPr/>
      </xdr:nvSpPr>
      <xdr:spPr>
        <a:xfrm>
          <a:off x="14541500" y="1315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49165</xdr:rowOff>
    </xdr:from>
    <xdr:ext cx="469744" cy="259045"/>
    <xdr:sp macro="" textlink="">
      <xdr:nvSpPr>
        <xdr:cNvPr id="649" name="テキスト ボックス 648"/>
        <xdr:cNvSpPr txBox="1"/>
      </xdr:nvSpPr>
      <xdr:spPr>
        <a:xfrm>
          <a:off x="14357428" y="13250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21082</xdr:rowOff>
    </xdr:from>
    <xdr:to>
      <xdr:col>72</xdr:col>
      <xdr:colOff>38100</xdr:colOff>
      <xdr:row>72</xdr:row>
      <xdr:rowOff>122682</xdr:rowOff>
    </xdr:to>
    <xdr:sp macro="" textlink="">
      <xdr:nvSpPr>
        <xdr:cNvPr id="650" name="楕円 649"/>
        <xdr:cNvSpPr/>
      </xdr:nvSpPr>
      <xdr:spPr>
        <a:xfrm>
          <a:off x="13652500" y="12365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70</xdr:row>
      <xdr:rowOff>139209</xdr:rowOff>
    </xdr:from>
    <xdr:ext cx="469744" cy="259045"/>
    <xdr:sp macro="" textlink="">
      <xdr:nvSpPr>
        <xdr:cNvPr id="651" name="テキスト ボックス 650"/>
        <xdr:cNvSpPr txBox="1"/>
      </xdr:nvSpPr>
      <xdr:spPr>
        <a:xfrm>
          <a:off x="13468428" y="12140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84074</xdr:rowOff>
    </xdr:from>
    <xdr:to>
      <xdr:col>67</xdr:col>
      <xdr:colOff>101600</xdr:colOff>
      <xdr:row>72</xdr:row>
      <xdr:rowOff>14224</xdr:rowOff>
    </xdr:to>
    <xdr:sp macro="" textlink="">
      <xdr:nvSpPr>
        <xdr:cNvPr id="652" name="楕円 651"/>
        <xdr:cNvSpPr/>
      </xdr:nvSpPr>
      <xdr:spPr>
        <a:xfrm>
          <a:off x="12763500" y="1225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30751</xdr:rowOff>
    </xdr:from>
    <xdr:ext cx="534377" cy="259045"/>
    <xdr:sp macro="" textlink="">
      <xdr:nvSpPr>
        <xdr:cNvPr id="653" name="テキスト ボックス 652"/>
        <xdr:cNvSpPr txBox="1"/>
      </xdr:nvSpPr>
      <xdr:spPr>
        <a:xfrm>
          <a:off x="12547111" y="12032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9" name="テキスト ボックス 66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1" name="テキスト ボックス 67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136689</xdr:rowOff>
    </xdr:from>
    <xdr:to>
      <xdr:col>85</xdr:col>
      <xdr:colOff>126364</xdr:colOff>
      <xdr:row>99</xdr:row>
      <xdr:rowOff>36285</xdr:rowOff>
    </xdr:to>
    <xdr:cxnSp macro="">
      <xdr:nvCxnSpPr>
        <xdr:cNvPr id="677" name="直線コネクタ 676"/>
        <xdr:cNvCxnSpPr/>
      </xdr:nvCxnSpPr>
      <xdr:spPr>
        <a:xfrm flipV="1">
          <a:off x="16317595" y="15738639"/>
          <a:ext cx="1269" cy="1271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40112</xdr:rowOff>
    </xdr:from>
    <xdr:ext cx="378565" cy="259045"/>
    <xdr:sp macro="" textlink="">
      <xdr:nvSpPr>
        <xdr:cNvPr id="678" name="積立金最小値テキスト"/>
        <xdr:cNvSpPr txBox="1"/>
      </xdr:nvSpPr>
      <xdr:spPr>
        <a:xfrm>
          <a:off x="16370300" y="170136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36285</xdr:rowOff>
    </xdr:from>
    <xdr:to>
      <xdr:col>86</xdr:col>
      <xdr:colOff>25400</xdr:colOff>
      <xdr:row>99</xdr:row>
      <xdr:rowOff>36285</xdr:rowOff>
    </xdr:to>
    <xdr:cxnSp macro="">
      <xdr:nvCxnSpPr>
        <xdr:cNvPr id="679" name="直線コネクタ 678"/>
        <xdr:cNvCxnSpPr/>
      </xdr:nvCxnSpPr>
      <xdr:spPr>
        <a:xfrm>
          <a:off x="16230600" y="17009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83366</xdr:rowOff>
    </xdr:from>
    <xdr:ext cx="599010" cy="259045"/>
    <xdr:sp macro="" textlink="">
      <xdr:nvSpPr>
        <xdr:cNvPr id="680" name="積立金最大値テキスト"/>
        <xdr:cNvSpPr txBox="1"/>
      </xdr:nvSpPr>
      <xdr:spPr>
        <a:xfrm>
          <a:off x="16370300" y="15513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136689</xdr:rowOff>
    </xdr:from>
    <xdr:to>
      <xdr:col>86</xdr:col>
      <xdr:colOff>25400</xdr:colOff>
      <xdr:row>91</xdr:row>
      <xdr:rowOff>136689</xdr:rowOff>
    </xdr:to>
    <xdr:cxnSp macro="">
      <xdr:nvCxnSpPr>
        <xdr:cNvPr id="681" name="直線コネクタ 680"/>
        <xdr:cNvCxnSpPr/>
      </xdr:nvCxnSpPr>
      <xdr:spPr>
        <a:xfrm>
          <a:off x="16230600" y="15738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42393</xdr:rowOff>
    </xdr:from>
    <xdr:to>
      <xdr:col>85</xdr:col>
      <xdr:colOff>127000</xdr:colOff>
      <xdr:row>97</xdr:row>
      <xdr:rowOff>75375</xdr:rowOff>
    </xdr:to>
    <xdr:cxnSp macro="">
      <xdr:nvCxnSpPr>
        <xdr:cNvPr id="682" name="直線コネクタ 681"/>
        <xdr:cNvCxnSpPr/>
      </xdr:nvCxnSpPr>
      <xdr:spPr>
        <a:xfrm flipV="1">
          <a:off x="15481300" y="16673043"/>
          <a:ext cx="838200" cy="3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90809</xdr:rowOff>
    </xdr:from>
    <xdr:ext cx="534377" cy="259045"/>
    <xdr:sp macro="" textlink="">
      <xdr:nvSpPr>
        <xdr:cNvPr id="683" name="積立金平均値テキスト"/>
        <xdr:cNvSpPr txBox="1"/>
      </xdr:nvSpPr>
      <xdr:spPr>
        <a:xfrm>
          <a:off x="16370300" y="16721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112382</xdr:rowOff>
    </xdr:from>
    <xdr:to>
      <xdr:col>85</xdr:col>
      <xdr:colOff>177800</xdr:colOff>
      <xdr:row>98</xdr:row>
      <xdr:rowOff>42532</xdr:rowOff>
    </xdr:to>
    <xdr:sp macro="" textlink="">
      <xdr:nvSpPr>
        <xdr:cNvPr id="684" name="フローチャート: 判断 683"/>
        <xdr:cNvSpPr/>
      </xdr:nvSpPr>
      <xdr:spPr>
        <a:xfrm>
          <a:off x="16268700" y="1674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107111</xdr:rowOff>
    </xdr:from>
    <xdr:to>
      <xdr:col>81</xdr:col>
      <xdr:colOff>50800</xdr:colOff>
      <xdr:row>97</xdr:row>
      <xdr:rowOff>75375</xdr:rowOff>
    </xdr:to>
    <xdr:cxnSp macro="">
      <xdr:nvCxnSpPr>
        <xdr:cNvPr id="685" name="直線コネクタ 684"/>
        <xdr:cNvCxnSpPr/>
      </xdr:nvCxnSpPr>
      <xdr:spPr>
        <a:xfrm>
          <a:off x="14592300" y="16566311"/>
          <a:ext cx="889000" cy="139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35167</xdr:rowOff>
    </xdr:from>
    <xdr:to>
      <xdr:col>81</xdr:col>
      <xdr:colOff>101600</xdr:colOff>
      <xdr:row>97</xdr:row>
      <xdr:rowOff>136767</xdr:rowOff>
    </xdr:to>
    <xdr:sp macro="" textlink="">
      <xdr:nvSpPr>
        <xdr:cNvPr id="686" name="フローチャート: 判断 685"/>
        <xdr:cNvSpPr/>
      </xdr:nvSpPr>
      <xdr:spPr>
        <a:xfrm>
          <a:off x="15430500" y="16665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127894</xdr:rowOff>
    </xdr:from>
    <xdr:ext cx="534377" cy="259045"/>
    <xdr:sp macro="" textlink="">
      <xdr:nvSpPr>
        <xdr:cNvPr id="687" name="テキスト ボックス 686"/>
        <xdr:cNvSpPr txBox="1"/>
      </xdr:nvSpPr>
      <xdr:spPr>
        <a:xfrm>
          <a:off x="15214111" y="16758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107111</xdr:rowOff>
    </xdr:from>
    <xdr:to>
      <xdr:col>76</xdr:col>
      <xdr:colOff>114300</xdr:colOff>
      <xdr:row>97</xdr:row>
      <xdr:rowOff>27203</xdr:rowOff>
    </xdr:to>
    <xdr:cxnSp macro="">
      <xdr:nvCxnSpPr>
        <xdr:cNvPr id="688" name="直線コネクタ 687"/>
        <xdr:cNvCxnSpPr/>
      </xdr:nvCxnSpPr>
      <xdr:spPr>
        <a:xfrm flipV="1">
          <a:off x="13703300" y="16566311"/>
          <a:ext cx="889000" cy="91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40856</xdr:rowOff>
    </xdr:from>
    <xdr:to>
      <xdr:col>76</xdr:col>
      <xdr:colOff>165100</xdr:colOff>
      <xdr:row>97</xdr:row>
      <xdr:rowOff>142456</xdr:rowOff>
    </xdr:to>
    <xdr:sp macro="" textlink="">
      <xdr:nvSpPr>
        <xdr:cNvPr id="689" name="フローチャート: 判断 688"/>
        <xdr:cNvSpPr/>
      </xdr:nvSpPr>
      <xdr:spPr>
        <a:xfrm>
          <a:off x="14541500" y="1667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133583</xdr:rowOff>
    </xdr:from>
    <xdr:ext cx="534377" cy="259045"/>
    <xdr:sp macro="" textlink="">
      <xdr:nvSpPr>
        <xdr:cNvPr id="690" name="テキスト ボックス 689"/>
        <xdr:cNvSpPr txBox="1"/>
      </xdr:nvSpPr>
      <xdr:spPr>
        <a:xfrm>
          <a:off x="14325111" y="16764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27203</xdr:rowOff>
    </xdr:from>
    <xdr:to>
      <xdr:col>71</xdr:col>
      <xdr:colOff>177800</xdr:colOff>
      <xdr:row>97</xdr:row>
      <xdr:rowOff>78232</xdr:rowOff>
    </xdr:to>
    <xdr:cxnSp macro="">
      <xdr:nvCxnSpPr>
        <xdr:cNvPr id="691" name="直線コネクタ 690"/>
        <xdr:cNvCxnSpPr/>
      </xdr:nvCxnSpPr>
      <xdr:spPr>
        <a:xfrm flipV="1">
          <a:off x="12814300" y="16657853"/>
          <a:ext cx="889000" cy="5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75870</xdr:rowOff>
    </xdr:from>
    <xdr:to>
      <xdr:col>72</xdr:col>
      <xdr:colOff>38100</xdr:colOff>
      <xdr:row>98</xdr:row>
      <xdr:rowOff>6020</xdr:rowOff>
    </xdr:to>
    <xdr:sp macro="" textlink="">
      <xdr:nvSpPr>
        <xdr:cNvPr id="692" name="フローチャート: 判断 691"/>
        <xdr:cNvSpPr/>
      </xdr:nvSpPr>
      <xdr:spPr>
        <a:xfrm>
          <a:off x="13652500" y="1670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168597</xdr:rowOff>
    </xdr:from>
    <xdr:ext cx="534377" cy="259045"/>
    <xdr:sp macro="" textlink="">
      <xdr:nvSpPr>
        <xdr:cNvPr id="693" name="テキスト ボックス 692"/>
        <xdr:cNvSpPr txBox="1"/>
      </xdr:nvSpPr>
      <xdr:spPr>
        <a:xfrm>
          <a:off x="13436111" y="16799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59131</xdr:rowOff>
    </xdr:from>
    <xdr:to>
      <xdr:col>67</xdr:col>
      <xdr:colOff>101600</xdr:colOff>
      <xdr:row>97</xdr:row>
      <xdr:rowOff>160731</xdr:rowOff>
    </xdr:to>
    <xdr:sp macro="" textlink="">
      <xdr:nvSpPr>
        <xdr:cNvPr id="694" name="フローチャート: 判断 693"/>
        <xdr:cNvSpPr/>
      </xdr:nvSpPr>
      <xdr:spPr>
        <a:xfrm>
          <a:off x="12763500" y="16689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151858</xdr:rowOff>
    </xdr:from>
    <xdr:ext cx="534377" cy="259045"/>
    <xdr:sp macro="" textlink="">
      <xdr:nvSpPr>
        <xdr:cNvPr id="695" name="テキスト ボックス 694"/>
        <xdr:cNvSpPr txBox="1"/>
      </xdr:nvSpPr>
      <xdr:spPr>
        <a:xfrm>
          <a:off x="12547111" y="1678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163043</xdr:rowOff>
    </xdr:from>
    <xdr:to>
      <xdr:col>85</xdr:col>
      <xdr:colOff>177800</xdr:colOff>
      <xdr:row>97</xdr:row>
      <xdr:rowOff>93193</xdr:rowOff>
    </xdr:to>
    <xdr:sp macro="" textlink="">
      <xdr:nvSpPr>
        <xdr:cNvPr id="701" name="楕円 700"/>
        <xdr:cNvSpPr/>
      </xdr:nvSpPr>
      <xdr:spPr>
        <a:xfrm>
          <a:off x="16268700" y="1662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14470</xdr:rowOff>
    </xdr:from>
    <xdr:ext cx="534377" cy="259045"/>
    <xdr:sp macro="" textlink="">
      <xdr:nvSpPr>
        <xdr:cNvPr id="702" name="積立金該当値テキスト"/>
        <xdr:cNvSpPr txBox="1"/>
      </xdr:nvSpPr>
      <xdr:spPr>
        <a:xfrm>
          <a:off x="16370300" y="16473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24575</xdr:rowOff>
    </xdr:from>
    <xdr:to>
      <xdr:col>81</xdr:col>
      <xdr:colOff>101600</xdr:colOff>
      <xdr:row>97</xdr:row>
      <xdr:rowOff>126175</xdr:rowOff>
    </xdr:to>
    <xdr:sp macro="" textlink="">
      <xdr:nvSpPr>
        <xdr:cNvPr id="703" name="楕円 702"/>
        <xdr:cNvSpPr/>
      </xdr:nvSpPr>
      <xdr:spPr>
        <a:xfrm>
          <a:off x="15430500" y="1665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142702</xdr:rowOff>
    </xdr:from>
    <xdr:ext cx="534377" cy="259045"/>
    <xdr:sp macro="" textlink="">
      <xdr:nvSpPr>
        <xdr:cNvPr id="704" name="テキスト ボックス 703"/>
        <xdr:cNvSpPr txBox="1"/>
      </xdr:nvSpPr>
      <xdr:spPr>
        <a:xfrm>
          <a:off x="15214111" y="1643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56311</xdr:rowOff>
    </xdr:from>
    <xdr:to>
      <xdr:col>76</xdr:col>
      <xdr:colOff>165100</xdr:colOff>
      <xdr:row>96</xdr:row>
      <xdr:rowOff>157911</xdr:rowOff>
    </xdr:to>
    <xdr:sp macro="" textlink="">
      <xdr:nvSpPr>
        <xdr:cNvPr id="705" name="楕円 704"/>
        <xdr:cNvSpPr/>
      </xdr:nvSpPr>
      <xdr:spPr>
        <a:xfrm>
          <a:off x="14541500" y="1651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2988</xdr:rowOff>
    </xdr:from>
    <xdr:ext cx="534377" cy="259045"/>
    <xdr:sp macro="" textlink="">
      <xdr:nvSpPr>
        <xdr:cNvPr id="706" name="テキスト ボックス 705"/>
        <xdr:cNvSpPr txBox="1"/>
      </xdr:nvSpPr>
      <xdr:spPr>
        <a:xfrm>
          <a:off x="14325111" y="16290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147853</xdr:rowOff>
    </xdr:from>
    <xdr:to>
      <xdr:col>72</xdr:col>
      <xdr:colOff>38100</xdr:colOff>
      <xdr:row>97</xdr:row>
      <xdr:rowOff>78003</xdr:rowOff>
    </xdr:to>
    <xdr:sp macro="" textlink="">
      <xdr:nvSpPr>
        <xdr:cNvPr id="707" name="楕円 706"/>
        <xdr:cNvSpPr/>
      </xdr:nvSpPr>
      <xdr:spPr>
        <a:xfrm>
          <a:off x="13652500" y="1660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94530</xdr:rowOff>
    </xdr:from>
    <xdr:ext cx="534377" cy="259045"/>
    <xdr:sp macro="" textlink="">
      <xdr:nvSpPr>
        <xdr:cNvPr id="708" name="テキスト ボックス 707"/>
        <xdr:cNvSpPr txBox="1"/>
      </xdr:nvSpPr>
      <xdr:spPr>
        <a:xfrm>
          <a:off x="13436111" y="16382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27432</xdr:rowOff>
    </xdr:from>
    <xdr:to>
      <xdr:col>67</xdr:col>
      <xdr:colOff>101600</xdr:colOff>
      <xdr:row>97</xdr:row>
      <xdr:rowOff>129032</xdr:rowOff>
    </xdr:to>
    <xdr:sp macro="" textlink="">
      <xdr:nvSpPr>
        <xdr:cNvPr id="709" name="楕円 708"/>
        <xdr:cNvSpPr/>
      </xdr:nvSpPr>
      <xdr:spPr>
        <a:xfrm>
          <a:off x="12763500" y="16658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145559</xdr:rowOff>
    </xdr:from>
    <xdr:ext cx="534377" cy="259045"/>
    <xdr:sp macro="" textlink="">
      <xdr:nvSpPr>
        <xdr:cNvPr id="710" name="テキスト ボックス 709"/>
        <xdr:cNvSpPr txBox="1"/>
      </xdr:nvSpPr>
      <xdr:spPr>
        <a:xfrm>
          <a:off x="12547111" y="1643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1" name="直線コネクタ 720"/>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2" name="テキスト ボックス 721"/>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33</xdr:row>
      <xdr:rowOff>168927</xdr:rowOff>
    </xdr:from>
    <xdr:ext cx="312906" cy="259045"/>
    <xdr:sp macro="" textlink="">
      <xdr:nvSpPr>
        <xdr:cNvPr id="724" name="テキスト ボックス 723"/>
        <xdr:cNvSpPr txBox="1"/>
      </xdr:nvSpPr>
      <xdr:spPr>
        <a:xfrm>
          <a:off x="17975094" y="582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5" name="直線コネクタ 724"/>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30</xdr:row>
      <xdr:rowOff>111777</xdr:rowOff>
    </xdr:from>
    <xdr:ext cx="312906" cy="259045"/>
    <xdr:sp macro="" textlink="">
      <xdr:nvSpPr>
        <xdr:cNvPr id="726" name="テキスト ボックス 725"/>
        <xdr:cNvSpPr txBox="1"/>
      </xdr:nvSpPr>
      <xdr:spPr>
        <a:xfrm>
          <a:off x="17975094" y="52552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27</xdr:row>
      <xdr:rowOff>54627</xdr:rowOff>
    </xdr:from>
    <xdr:ext cx="312906" cy="259045"/>
    <xdr:sp macro="" textlink="">
      <xdr:nvSpPr>
        <xdr:cNvPr id="728" name="テキスト ボックス 727"/>
        <xdr:cNvSpPr txBox="1"/>
      </xdr:nvSpPr>
      <xdr:spPr>
        <a:xfrm>
          <a:off x="17975094" y="468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36</xdr:row>
      <xdr:rowOff>82550</xdr:rowOff>
    </xdr:from>
    <xdr:to>
      <xdr:col>116</xdr:col>
      <xdr:colOff>62864</xdr:colOff>
      <xdr:row>38</xdr:row>
      <xdr:rowOff>25400</xdr:rowOff>
    </xdr:to>
    <xdr:cxnSp macro="">
      <xdr:nvCxnSpPr>
        <xdr:cNvPr id="730" name="直線コネクタ 729"/>
        <xdr:cNvCxnSpPr/>
      </xdr:nvCxnSpPr>
      <xdr:spPr>
        <a:xfrm flipV="1">
          <a:off x="22159595" y="6254750"/>
          <a:ext cx="1269" cy="285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80027</xdr:rowOff>
    </xdr:from>
    <xdr:ext cx="249299" cy="259045"/>
    <xdr:sp macro="" textlink="">
      <xdr:nvSpPr>
        <xdr:cNvPr id="731" name="投資及び出資金最小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2" name="直線コネクタ 731"/>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29227</xdr:rowOff>
    </xdr:from>
    <xdr:ext cx="249299" cy="259045"/>
    <xdr:sp macro="" textlink="">
      <xdr:nvSpPr>
        <xdr:cNvPr id="733" name="投資及び出資金最大値テキスト"/>
        <xdr:cNvSpPr txBox="1"/>
      </xdr:nvSpPr>
      <xdr:spPr>
        <a:xfrm>
          <a:off x="22212300" y="6029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36</xdr:row>
      <xdr:rowOff>82550</xdr:rowOff>
    </xdr:from>
    <xdr:to>
      <xdr:col>116</xdr:col>
      <xdr:colOff>152400</xdr:colOff>
      <xdr:row>36</xdr:row>
      <xdr:rowOff>82550</xdr:rowOff>
    </xdr:to>
    <xdr:cxnSp macro="">
      <xdr:nvCxnSpPr>
        <xdr:cNvPr id="734" name="直線コネクタ 733"/>
        <xdr:cNvCxnSpPr/>
      </xdr:nvCxnSpPr>
      <xdr:spPr>
        <a:xfrm>
          <a:off x="22072600" y="6254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35" name="直線コネクタ 734"/>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168927</xdr:rowOff>
    </xdr:from>
    <xdr:ext cx="249299" cy="259045"/>
    <xdr:sp macro="" textlink="">
      <xdr:nvSpPr>
        <xdr:cNvPr id="736" name="投資及び出資金平均値テキスト"/>
        <xdr:cNvSpPr txBox="1"/>
      </xdr:nvSpPr>
      <xdr:spPr>
        <a:xfrm>
          <a:off x="22212300" y="6341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37" name="フローチャート: 判断 736"/>
        <xdr:cNvSpPr/>
      </xdr:nvSpPr>
      <xdr:spPr>
        <a:xfrm>
          <a:off x="221107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8" name="直線コネクタ 737"/>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34</xdr:row>
      <xdr:rowOff>31750</xdr:rowOff>
    </xdr:from>
    <xdr:to>
      <xdr:col>112</xdr:col>
      <xdr:colOff>38100</xdr:colOff>
      <xdr:row>34</xdr:row>
      <xdr:rowOff>133350</xdr:rowOff>
    </xdr:to>
    <xdr:sp macro="" textlink="">
      <xdr:nvSpPr>
        <xdr:cNvPr id="739" name="フローチャート: 判断 738"/>
        <xdr:cNvSpPr/>
      </xdr:nvSpPr>
      <xdr:spPr>
        <a:xfrm>
          <a:off x="21272500" y="586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32</xdr:row>
      <xdr:rowOff>149877</xdr:rowOff>
    </xdr:from>
    <xdr:ext cx="313932" cy="259045"/>
    <xdr:sp macro="" textlink="">
      <xdr:nvSpPr>
        <xdr:cNvPr id="740" name="テキスト ボックス 739"/>
        <xdr:cNvSpPr txBox="1"/>
      </xdr:nvSpPr>
      <xdr:spPr>
        <a:xfrm>
          <a:off x="21166333" y="56362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41" name="直線コネクタ 740"/>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31</xdr:row>
      <xdr:rowOff>31750</xdr:rowOff>
    </xdr:from>
    <xdr:to>
      <xdr:col>107</xdr:col>
      <xdr:colOff>101600</xdr:colOff>
      <xdr:row>31</xdr:row>
      <xdr:rowOff>133350</xdr:rowOff>
    </xdr:to>
    <xdr:sp macro="" textlink="">
      <xdr:nvSpPr>
        <xdr:cNvPr id="742" name="フローチャート: 判断 741"/>
        <xdr:cNvSpPr/>
      </xdr:nvSpPr>
      <xdr:spPr>
        <a:xfrm>
          <a:off x="20383500" y="53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29</xdr:row>
      <xdr:rowOff>149877</xdr:rowOff>
    </xdr:from>
    <xdr:ext cx="313932" cy="259045"/>
    <xdr:sp macro="" textlink="">
      <xdr:nvSpPr>
        <xdr:cNvPr id="743" name="テキスト ボックス 742"/>
        <xdr:cNvSpPr txBox="1"/>
      </xdr:nvSpPr>
      <xdr:spPr>
        <a:xfrm>
          <a:off x="20277333" y="51219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4" name="直線コネクタ 743"/>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146050</xdr:rowOff>
    </xdr:from>
    <xdr:to>
      <xdr:col>102</xdr:col>
      <xdr:colOff>165100</xdr:colOff>
      <xdr:row>38</xdr:row>
      <xdr:rowOff>76200</xdr:rowOff>
    </xdr:to>
    <xdr:sp macro="" textlink="">
      <xdr:nvSpPr>
        <xdr:cNvPr id="745" name="フローチャート: 判断 744"/>
        <xdr:cNvSpPr/>
      </xdr:nvSpPr>
      <xdr:spPr>
        <a:xfrm>
          <a:off x="19494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46" name="テキスト ボックス 745"/>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88900</xdr:rowOff>
    </xdr:from>
    <xdr:to>
      <xdr:col>98</xdr:col>
      <xdr:colOff>38100</xdr:colOff>
      <xdr:row>38</xdr:row>
      <xdr:rowOff>19050</xdr:rowOff>
    </xdr:to>
    <xdr:sp macro="" textlink="">
      <xdr:nvSpPr>
        <xdr:cNvPr id="747" name="フローチャート: 判断 746"/>
        <xdr:cNvSpPr/>
      </xdr:nvSpPr>
      <xdr:spPr>
        <a:xfrm>
          <a:off x="18605500" y="643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36</xdr:row>
      <xdr:rowOff>35577</xdr:rowOff>
    </xdr:from>
    <xdr:ext cx="249299" cy="259045"/>
    <xdr:sp macro="" textlink="">
      <xdr:nvSpPr>
        <xdr:cNvPr id="748" name="テキスト ボックス 747"/>
        <xdr:cNvSpPr txBox="1"/>
      </xdr:nvSpPr>
      <xdr:spPr>
        <a:xfrm>
          <a:off x="18531650" y="62077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4" name="楕円 753"/>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124477</xdr:rowOff>
    </xdr:from>
    <xdr:ext cx="249299" cy="259045"/>
    <xdr:sp macro="" textlink="">
      <xdr:nvSpPr>
        <xdr:cNvPr id="755" name="投資及び出資金該当値テキスト"/>
        <xdr:cNvSpPr txBox="1"/>
      </xdr:nvSpPr>
      <xdr:spPr>
        <a:xfrm>
          <a:off x="22212300" y="6468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6" name="楕円 755"/>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7" name="テキスト ボックス 756"/>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8" name="楕円 757"/>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9" name="テキスト ボックス 758"/>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60" name="楕円 759"/>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36</xdr:row>
      <xdr:rowOff>92727</xdr:rowOff>
    </xdr:from>
    <xdr:ext cx="249299" cy="259045"/>
    <xdr:sp macro="" textlink="">
      <xdr:nvSpPr>
        <xdr:cNvPr id="761" name="テキスト ボックス 760"/>
        <xdr:cNvSpPr txBox="1"/>
      </xdr:nvSpPr>
      <xdr:spPr>
        <a:xfrm>
          <a:off x="19420650" y="626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62" name="楕円 761"/>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63" name="テキスト ボックス 762"/>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4" name="直線コネクタ 77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5" name="テキスト ボックス 77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6" name="直線コネクタ 77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54627</xdr:rowOff>
    </xdr:from>
    <xdr:ext cx="467179" cy="259045"/>
    <xdr:sp macro="" textlink="">
      <xdr:nvSpPr>
        <xdr:cNvPr id="777" name="テキスト ボックス 776"/>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8" name="直線コネクタ 77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9" name="テキスト ボックス 778"/>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0" name="直線コネクタ 77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1" name="テキスト ボックス 780"/>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47711</xdr:rowOff>
    </xdr:from>
    <xdr:to>
      <xdr:col>116</xdr:col>
      <xdr:colOff>62864</xdr:colOff>
      <xdr:row>58</xdr:row>
      <xdr:rowOff>139334</xdr:rowOff>
    </xdr:to>
    <xdr:cxnSp macro="">
      <xdr:nvCxnSpPr>
        <xdr:cNvPr id="785" name="直線コネクタ 784"/>
        <xdr:cNvCxnSpPr/>
      </xdr:nvCxnSpPr>
      <xdr:spPr>
        <a:xfrm flipV="1">
          <a:off x="22159595" y="8620211"/>
          <a:ext cx="1269" cy="146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143161</xdr:rowOff>
    </xdr:from>
    <xdr:ext cx="249299" cy="259045"/>
    <xdr:sp macro="" textlink="">
      <xdr:nvSpPr>
        <xdr:cNvPr id="786" name="貸付金最小値テキスト"/>
        <xdr:cNvSpPr txBox="1"/>
      </xdr:nvSpPr>
      <xdr:spPr>
        <a:xfrm>
          <a:off x="22212300" y="100872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139334</xdr:rowOff>
    </xdr:from>
    <xdr:to>
      <xdr:col>116</xdr:col>
      <xdr:colOff>152400</xdr:colOff>
      <xdr:row>58</xdr:row>
      <xdr:rowOff>139334</xdr:rowOff>
    </xdr:to>
    <xdr:cxnSp macro="">
      <xdr:nvCxnSpPr>
        <xdr:cNvPr id="787" name="直線コネクタ 786"/>
        <xdr:cNvCxnSpPr/>
      </xdr:nvCxnSpPr>
      <xdr:spPr>
        <a:xfrm>
          <a:off x="22072600" y="1008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165838</xdr:rowOff>
    </xdr:from>
    <xdr:ext cx="534377" cy="259045"/>
    <xdr:sp macro="" textlink="">
      <xdr:nvSpPr>
        <xdr:cNvPr id="788" name="貸付金最大値テキスト"/>
        <xdr:cNvSpPr txBox="1"/>
      </xdr:nvSpPr>
      <xdr:spPr>
        <a:xfrm>
          <a:off x="22212300" y="8395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47711</xdr:rowOff>
    </xdr:from>
    <xdr:to>
      <xdr:col>116</xdr:col>
      <xdr:colOff>152400</xdr:colOff>
      <xdr:row>50</xdr:row>
      <xdr:rowOff>47711</xdr:rowOff>
    </xdr:to>
    <xdr:cxnSp macro="">
      <xdr:nvCxnSpPr>
        <xdr:cNvPr id="789" name="直線コネクタ 788"/>
        <xdr:cNvCxnSpPr/>
      </xdr:nvCxnSpPr>
      <xdr:spPr>
        <a:xfrm>
          <a:off x="22072600" y="8620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144089</xdr:rowOff>
    </xdr:from>
    <xdr:to>
      <xdr:col>116</xdr:col>
      <xdr:colOff>63500</xdr:colOff>
      <xdr:row>55</xdr:row>
      <xdr:rowOff>157165</xdr:rowOff>
    </xdr:to>
    <xdr:cxnSp macro="">
      <xdr:nvCxnSpPr>
        <xdr:cNvPr id="790" name="直線コネクタ 789"/>
        <xdr:cNvCxnSpPr/>
      </xdr:nvCxnSpPr>
      <xdr:spPr>
        <a:xfrm>
          <a:off x="21323300" y="9573839"/>
          <a:ext cx="838200" cy="13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26545</xdr:rowOff>
    </xdr:from>
    <xdr:ext cx="469744" cy="259045"/>
    <xdr:sp macro="" textlink="">
      <xdr:nvSpPr>
        <xdr:cNvPr id="791" name="貸付金平均値テキスト"/>
        <xdr:cNvSpPr txBox="1"/>
      </xdr:nvSpPr>
      <xdr:spPr>
        <a:xfrm>
          <a:off x="22212300" y="97991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48118</xdr:rowOff>
    </xdr:from>
    <xdr:to>
      <xdr:col>116</xdr:col>
      <xdr:colOff>114300</xdr:colOff>
      <xdr:row>57</xdr:row>
      <xdr:rowOff>149718</xdr:rowOff>
    </xdr:to>
    <xdr:sp macro="" textlink="">
      <xdr:nvSpPr>
        <xdr:cNvPr id="792" name="フローチャート: 判断 791"/>
        <xdr:cNvSpPr/>
      </xdr:nvSpPr>
      <xdr:spPr>
        <a:xfrm>
          <a:off x="22110700" y="982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43414</xdr:rowOff>
    </xdr:from>
    <xdr:to>
      <xdr:col>111</xdr:col>
      <xdr:colOff>177800</xdr:colOff>
      <xdr:row>55</xdr:row>
      <xdr:rowOff>144089</xdr:rowOff>
    </xdr:to>
    <xdr:cxnSp macro="">
      <xdr:nvCxnSpPr>
        <xdr:cNvPr id="793" name="直線コネクタ 792"/>
        <xdr:cNvCxnSpPr/>
      </xdr:nvCxnSpPr>
      <xdr:spPr>
        <a:xfrm>
          <a:off x="20434300" y="9473164"/>
          <a:ext cx="889000" cy="100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15748</xdr:rowOff>
    </xdr:from>
    <xdr:to>
      <xdr:col>112</xdr:col>
      <xdr:colOff>38100</xdr:colOff>
      <xdr:row>57</xdr:row>
      <xdr:rowOff>117348</xdr:rowOff>
    </xdr:to>
    <xdr:sp macro="" textlink="">
      <xdr:nvSpPr>
        <xdr:cNvPr id="794" name="フローチャート: 判断 793"/>
        <xdr:cNvSpPr/>
      </xdr:nvSpPr>
      <xdr:spPr>
        <a:xfrm>
          <a:off x="21272500" y="978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108475</xdr:rowOff>
    </xdr:from>
    <xdr:ext cx="469744" cy="259045"/>
    <xdr:sp macro="" textlink="">
      <xdr:nvSpPr>
        <xdr:cNvPr id="795" name="テキスト ボックス 794"/>
        <xdr:cNvSpPr txBox="1"/>
      </xdr:nvSpPr>
      <xdr:spPr>
        <a:xfrm>
          <a:off x="21088428" y="9881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14701</xdr:rowOff>
    </xdr:from>
    <xdr:to>
      <xdr:col>107</xdr:col>
      <xdr:colOff>50800</xdr:colOff>
      <xdr:row>55</xdr:row>
      <xdr:rowOff>43414</xdr:rowOff>
    </xdr:to>
    <xdr:cxnSp macro="">
      <xdr:nvCxnSpPr>
        <xdr:cNvPr id="796" name="直線コネクタ 795"/>
        <xdr:cNvCxnSpPr/>
      </xdr:nvCxnSpPr>
      <xdr:spPr>
        <a:xfrm>
          <a:off x="19545300" y="9444451"/>
          <a:ext cx="889000" cy="28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9530</xdr:rowOff>
    </xdr:from>
    <xdr:to>
      <xdr:col>107</xdr:col>
      <xdr:colOff>101600</xdr:colOff>
      <xdr:row>57</xdr:row>
      <xdr:rowOff>111130</xdr:rowOff>
    </xdr:to>
    <xdr:sp macro="" textlink="">
      <xdr:nvSpPr>
        <xdr:cNvPr id="797" name="フローチャート: 判断 796"/>
        <xdr:cNvSpPr/>
      </xdr:nvSpPr>
      <xdr:spPr>
        <a:xfrm>
          <a:off x="20383500" y="978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102257</xdr:rowOff>
    </xdr:from>
    <xdr:ext cx="469744" cy="259045"/>
    <xdr:sp macro="" textlink="">
      <xdr:nvSpPr>
        <xdr:cNvPr id="798" name="テキスト ボックス 797"/>
        <xdr:cNvSpPr txBox="1"/>
      </xdr:nvSpPr>
      <xdr:spPr>
        <a:xfrm>
          <a:off x="20199428" y="9874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53</xdr:row>
      <xdr:rowOff>95992</xdr:rowOff>
    </xdr:from>
    <xdr:to>
      <xdr:col>102</xdr:col>
      <xdr:colOff>114300</xdr:colOff>
      <xdr:row>55</xdr:row>
      <xdr:rowOff>14701</xdr:rowOff>
    </xdr:to>
    <xdr:cxnSp macro="">
      <xdr:nvCxnSpPr>
        <xdr:cNvPr id="799" name="直線コネクタ 798"/>
        <xdr:cNvCxnSpPr/>
      </xdr:nvCxnSpPr>
      <xdr:spPr>
        <a:xfrm>
          <a:off x="18656300" y="9182842"/>
          <a:ext cx="889000" cy="26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72349</xdr:rowOff>
    </xdr:from>
    <xdr:to>
      <xdr:col>102</xdr:col>
      <xdr:colOff>165100</xdr:colOff>
      <xdr:row>58</xdr:row>
      <xdr:rowOff>2499</xdr:rowOff>
    </xdr:to>
    <xdr:sp macro="" textlink="">
      <xdr:nvSpPr>
        <xdr:cNvPr id="800" name="フローチャート: 判断 799"/>
        <xdr:cNvSpPr/>
      </xdr:nvSpPr>
      <xdr:spPr>
        <a:xfrm>
          <a:off x="19494500" y="9844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165076</xdr:rowOff>
    </xdr:from>
    <xdr:ext cx="469744" cy="259045"/>
    <xdr:sp macro="" textlink="">
      <xdr:nvSpPr>
        <xdr:cNvPr id="801" name="テキスト ボックス 800"/>
        <xdr:cNvSpPr txBox="1"/>
      </xdr:nvSpPr>
      <xdr:spPr>
        <a:xfrm>
          <a:off x="19310428" y="9937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58725</xdr:rowOff>
    </xdr:from>
    <xdr:to>
      <xdr:col>98</xdr:col>
      <xdr:colOff>38100</xdr:colOff>
      <xdr:row>57</xdr:row>
      <xdr:rowOff>160325</xdr:rowOff>
    </xdr:to>
    <xdr:sp macro="" textlink="">
      <xdr:nvSpPr>
        <xdr:cNvPr id="802" name="フローチャート: 判断 801"/>
        <xdr:cNvSpPr/>
      </xdr:nvSpPr>
      <xdr:spPr>
        <a:xfrm>
          <a:off x="18605500" y="9831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151452</xdr:rowOff>
    </xdr:from>
    <xdr:ext cx="469744" cy="259045"/>
    <xdr:sp macro="" textlink="">
      <xdr:nvSpPr>
        <xdr:cNvPr id="803" name="テキスト ボックス 802"/>
        <xdr:cNvSpPr txBox="1"/>
      </xdr:nvSpPr>
      <xdr:spPr>
        <a:xfrm>
          <a:off x="18421428" y="9924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106365</xdr:rowOff>
    </xdr:from>
    <xdr:to>
      <xdr:col>116</xdr:col>
      <xdr:colOff>114300</xdr:colOff>
      <xdr:row>56</xdr:row>
      <xdr:rowOff>36515</xdr:rowOff>
    </xdr:to>
    <xdr:sp macro="" textlink="">
      <xdr:nvSpPr>
        <xdr:cNvPr id="809" name="楕円 808"/>
        <xdr:cNvSpPr/>
      </xdr:nvSpPr>
      <xdr:spPr>
        <a:xfrm>
          <a:off x="22110700" y="953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129242</xdr:rowOff>
    </xdr:from>
    <xdr:ext cx="469744" cy="259045"/>
    <xdr:sp macro="" textlink="">
      <xdr:nvSpPr>
        <xdr:cNvPr id="810" name="貸付金該当値テキスト"/>
        <xdr:cNvSpPr txBox="1"/>
      </xdr:nvSpPr>
      <xdr:spPr>
        <a:xfrm>
          <a:off x="22212300" y="9387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93289</xdr:rowOff>
    </xdr:from>
    <xdr:to>
      <xdr:col>112</xdr:col>
      <xdr:colOff>38100</xdr:colOff>
      <xdr:row>56</xdr:row>
      <xdr:rowOff>23439</xdr:rowOff>
    </xdr:to>
    <xdr:sp macro="" textlink="">
      <xdr:nvSpPr>
        <xdr:cNvPr id="811" name="楕円 810"/>
        <xdr:cNvSpPr/>
      </xdr:nvSpPr>
      <xdr:spPr>
        <a:xfrm>
          <a:off x="21272500" y="9523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39966</xdr:rowOff>
    </xdr:from>
    <xdr:ext cx="469744" cy="259045"/>
    <xdr:sp macro="" textlink="">
      <xdr:nvSpPr>
        <xdr:cNvPr id="812" name="テキスト ボックス 811"/>
        <xdr:cNvSpPr txBox="1"/>
      </xdr:nvSpPr>
      <xdr:spPr>
        <a:xfrm>
          <a:off x="21088428" y="9298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164064</xdr:rowOff>
    </xdr:from>
    <xdr:to>
      <xdr:col>107</xdr:col>
      <xdr:colOff>101600</xdr:colOff>
      <xdr:row>55</xdr:row>
      <xdr:rowOff>94214</xdr:rowOff>
    </xdr:to>
    <xdr:sp macro="" textlink="">
      <xdr:nvSpPr>
        <xdr:cNvPr id="813" name="楕円 812"/>
        <xdr:cNvSpPr/>
      </xdr:nvSpPr>
      <xdr:spPr>
        <a:xfrm>
          <a:off x="20383500" y="942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53</xdr:row>
      <xdr:rowOff>110741</xdr:rowOff>
    </xdr:from>
    <xdr:ext cx="469744" cy="259045"/>
    <xdr:sp macro="" textlink="">
      <xdr:nvSpPr>
        <xdr:cNvPr id="814" name="テキスト ボックス 813"/>
        <xdr:cNvSpPr txBox="1"/>
      </xdr:nvSpPr>
      <xdr:spPr>
        <a:xfrm>
          <a:off x="20199428" y="9197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135351</xdr:rowOff>
    </xdr:from>
    <xdr:to>
      <xdr:col>102</xdr:col>
      <xdr:colOff>165100</xdr:colOff>
      <xdr:row>55</xdr:row>
      <xdr:rowOff>65501</xdr:rowOff>
    </xdr:to>
    <xdr:sp macro="" textlink="">
      <xdr:nvSpPr>
        <xdr:cNvPr id="815" name="楕円 814"/>
        <xdr:cNvSpPr/>
      </xdr:nvSpPr>
      <xdr:spPr>
        <a:xfrm>
          <a:off x="19494500" y="9393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53</xdr:row>
      <xdr:rowOff>82028</xdr:rowOff>
    </xdr:from>
    <xdr:ext cx="469744" cy="259045"/>
    <xdr:sp macro="" textlink="">
      <xdr:nvSpPr>
        <xdr:cNvPr id="816" name="テキスト ボックス 815"/>
        <xdr:cNvSpPr txBox="1"/>
      </xdr:nvSpPr>
      <xdr:spPr>
        <a:xfrm>
          <a:off x="19310428" y="9168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53</xdr:row>
      <xdr:rowOff>45192</xdr:rowOff>
    </xdr:from>
    <xdr:to>
      <xdr:col>98</xdr:col>
      <xdr:colOff>38100</xdr:colOff>
      <xdr:row>53</xdr:row>
      <xdr:rowOff>146792</xdr:rowOff>
    </xdr:to>
    <xdr:sp macro="" textlink="">
      <xdr:nvSpPr>
        <xdr:cNvPr id="817" name="楕円 816"/>
        <xdr:cNvSpPr/>
      </xdr:nvSpPr>
      <xdr:spPr>
        <a:xfrm>
          <a:off x="18605500" y="9132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51</xdr:row>
      <xdr:rowOff>163319</xdr:rowOff>
    </xdr:from>
    <xdr:ext cx="469744" cy="259045"/>
    <xdr:sp macro="" textlink="">
      <xdr:nvSpPr>
        <xdr:cNvPr id="818" name="テキスト ボックス 817"/>
        <xdr:cNvSpPr txBox="1"/>
      </xdr:nvSpPr>
      <xdr:spPr>
        <a:xfrm>
          <a:off x="18421428" y="8907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9" name="テキスト ボックス 828"/>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7" name="テキスト ボックス 83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39" name="テキスト ボックス 838"/>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1" name="テキスト ボックス 84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160731</xdr:rowOff>
    </xdr:from>
    <xdr:to>
      <xdr:col>116</xdr:col>
      <xdr:colOff>62864</xdr:colOff>
      <xdr:row>77</xdr:row>
      <xdr:rowOff>142063</xdr:rowOff>
    </xdr:to>
    <xdr:cxnSp macro="">
      <xdr:nvCxnSpPr>
        <xdr:cNvPr id="843" name="直線コネクタ 842"/>
        <xdr:cNvCxnSpPr/>
      </xdr:nvCxnSpPr>
      <xdr:spPr>
        <a:xfrm flipV="1">
          <a:off x="22159595" y="11990781"/>
          <a:ext cx="1269" cy="1352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145890</xdr:rowOff>
    </xdr:from>
    <xdr:ext cx="534377" cy="259045"/>
    <xdr:sp macro="" textlink="">
      <xdr:nvSpPr>
        <xdr:cNvPr id="844" name="繰出金最小値テキスト"/>
        <xdr:cNvSpPr txBox="1"/>
      </xdr:nvSpPr>
      <xdr:spPr>
        <a:xfrm>
          <a:off x="22212300" y="13347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142063</xdr:rowOff>
    </xdr:from>
    <xdr:to>
      <xdr:col>116</xdr:col>
      <xdr:colOff>152400</xdr:colOff>
      <xdr:row>77</xdr:row>
      <xdr:rowOff>142063</xdr:rowOff>
    </xdr:to>
    <xdr:cxnSp macro="">
      <xdr:nvCxnSpPr>
        <xdr:cNvPr id="845" name="直線コネクタ 844"/>
        <xdr:cNvCxnSpPr/>
      </xdr:nvCxnSpPr>
      <xdr:spPr>
        <a:xfrm>
          <a:off x="22072600" y="13343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107408</xdr:rowOff>
    </xdr:from>
    <xdr:ext cx="534377" cy="259045"/>
    <xdr:sp macro="" textlink="">
      <xdr:nvSpPr>
        <xdr:cNvPr id="846" name="繰出金最大値テキスト"/>
        <xdr:cNvSpPr txBox="1"/>
      </xdr:nvSpPr>
      <xdr:spPr>
        <a:xfrm>
          <a:off x="22212300" y="11766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160731</xdr:rowOff>
    </xdr:from>
    <xdr:to>
      <xdr:col>116</xdr:col>
      <xdr:colOff>152400</xdr:colOff>
      <xdr:row>69</xdr:row>
      <xdr:rowOff>160731</xdr:rowOff>
    </xdr:to>
    <xdr:cxnSp macro="">
      <xdr:nvCxnSpPr>
        <xdr:cNvPr id="847" name="直線コネクタ 846"/>
        <xdr:cNvCxnSpPr/>
      </xdr:nvCxnSpPr>
      <xdr:spPr>
        <a:xfrm>
          <a:off x="22072600" y="11990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31191</xdr:rowOff>
    </xdr:from>
    <xdr:to>
      <xdr:col>116</xdr:col>
      <xdr:colOff>63500</xdr:colOff>
      <xdr:row>74</xdr:row>
      <xdr:rowOff>114935</xdr:rowOff>
    </xdr:to>
    <xdr:cxnSp macro="">
      <xdr:nvCxnSpPr>
        <xdr:cNvPr id="848" name="直線コネクタ 847"/>
        <xdr:cNvCxnSpPr/>
      </xdr:nvCxnSpPr>
      <xdr:spPr>
        <a:xfrm>
          <a:off x="21323300" y="12718491"/>
          <a:ext cx="838200" cy="83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59250</xdr:rowOff>
    </xdr:from>
    <xdr:ext cx="534377" cy="259045"/>
    <xdr:sp macro="" textlink="">
      <xdr:nvSpPr>
        <xdr:cNvPr id="849" name="繰出金平均値テキスト"/>
        <xdr:cNvSpPr txBox="1"/>
      </xdr:nvSpPr>
      <xdr:spPr>
        <a:xfrm>
          <a:off x="22212300" y="129180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80823</xdr:rowOff>
    </xdr:from>
    <xdr:to>
      <xdr:col>116</xdr:col>
      <xdr:colOff>114300</xdr:colOff>
      <xdr:row>76</xdr:row>
      <xdr:rowOff>10973</xdr:rowOff>
    </xdr:to>
    <xdr:sp macro="" textlink="">
      <xdr:nvSpPr>
        <xdr:cNvPr id="850" name="フローチャート: 判断 849"/>
        <xdr:cNvSpPr/>
      </xdr:nvSpPr>
      <xdr:spPr>
        <a:xfrm>
          <a:off x="22110700" y="1293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31191</xdr:rowOff>
    </xdr:from>
    <xdr:to>
      <xdr:col>111</xdr:col>
      <xdr:colOff>177800</xdr:colOff>
      <xdr:row>74</xdr:row>
      <xdr:rowOff>133299</xdr:rowOff>
    </xdr:to>
    <xdr:cxnSp macro="">
      <xdr:nvCxnSpPr>
        <xdr:cNvPr id="851" name="直線コネクタ 850"/>
        <xdr:cNvCxnSpPr/>
      </xdr:nvCxnSpPr>
      <xdr:spPr>
        <a:xfrm flipV="1">
          <a:off x="20434300" y="12718491"/>
          <a:ext cx="889000" cy="102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70003</xdr:rowOff>
    </xdr:from>
    <xdr:to>
      <xdr:col>112</xdr:col>
      <xdr:colOff>38100</xdr:colOff>
      <xdr:row>76</xdr:row>
      <xdr:rowOff>152</xdr:rowOff>
    </xdr:to>
    <xdr:sp macro="" textlink="">
      <xdr:nvSpPr>
        <xdr:cNvPr id="852" name="フローチャート: 判断 851"/>
        <xdr:cNvSpPr/>
      </xdr:nvSpPr>
      <xdr:spPr>
        <a:xfrm>
          <a:off x="21272500" y="1292875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162729</xdr:rowOff>
    </xdr:from>
    <xdr:ext cx="534377" cy="259045"/>
    <xdr:sp macro="" textlink="">
      <xdr:nvSpPr>
        <xdr:cNvPr id="853" name="テキスト ボックス 852"/>
        <xdr:cNvSpPr txBox="1"/>
      </xdr:nvSpPr>
      <xdr:spPr>
        <a:xfrm>
          <a:off x="21056111" y="1302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126670</xdr:rowOff>
    </xdr:from>
    <xdr:to>
      <xdr:col>107</xdr:col>
      <xdr:colOff>50800</xdr:colOff>
      <xdr:row>74</xdr:row>
      <xdr:rowOff>133299</xdr:rowOff>
    </xdr:to>
    <xdr:cxnSp macro="">
      <xdr:nvCxnSpPr>
        <xdr:cNvPr id="854" name="直線コネクタ 853"/>
        <xdr:cNvCxnSpPr/>
      </xdr:nvCxnSpPr>
      <xdr:spPr>
        <a:xfrm>
          <a:off x="19545300" y="12813970"/>
          <a:ext cx="8890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92710</xdr:rowOff>
    </xdr:from>
    <xdr:to>
      <xdr:col>107</xdr:col>
      <xdr:colOff>101600</xdr:colOff>
      <xdr:row>76</xdr:row>
      <xdr:rowOff>22861</xdr:rowOff>
    </xdr:to>
    <xdr:sp macro="" textlink="">
      <xdr:nvSpPr>
        <xdr:cNvPr id="855" name="フローチャート: 判断 854"/>
        <xdr:cNvSpPr/>
      </xdr:nvSpPr>
      <xdr:spPr>
        <a:xfrm>
          <a:off x="20383500" y="129514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13988</xdr:rowOff>
    </xdr:from>
    <xdr:ext cx="534377" cy="259045"/>
    <xdr:sp macro="" textlink="">
      <xdr:nvSpPr>
        <xdr:cNvPr id="856" name="テキスト ボックス 855"/>
        <xdr:cNvSpPr txBox="1"/>
      </xdr:nvSpPr>
      <xdr:spPr>
        <a:xfrm>
          <a:off x="20167111" y="13044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72416</xdr:rowOff>
    </xdr:from>
    <xdr:to>
      <xdr:col>102</xdr:col>
      <xdr:colOff>114300</xdr:colOff>
      <xdr:row>74</xdr:row>
      <xdr:rowOff>126670</xdr:rowOff>
    </xdr:to>
    <xdr:cxnSp macro="">
      <xdr:nvCxnSpPr>
        <xdr:cNvPr id="857" name="直線コネクタ 856"/>
        <xdr:cNvCxnSpPr/>
      </xdr:nvCxnSpPr>
      <xdr:spPr>
        <a:xfrm>
          <a:off x="18656300" y="12588266"/>
          <a:ext cx="889000" cy="225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61087</xdr:rowOff>
    </xdr:from>
    <xdr:to>
      <xdr:col>102</xdr:col>
      <xdr:colOff>165100</xdr:colOff>
      <xdr:row>75</xdr:row>
      <xdr:rowOff>162688</xdr:rowOff>
    </xdr:to>
    <xdr:sp macro="" textlink="">
      <xdr:nvSpPr>
        <xdr:cNvPr id="858" name="フローチャート: 判断 857"/>
        <xdr:cNvSpPr/>
      </xdr:nvSpPr>
      <xdr:spPr>
        <a:xfrm>
          <a:off x="19494500" y="129198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153815</xdr:rowOff>
    </xdr:from>
    <xdr:ext cx="534377" cy="259045"/>
    <xdr:sp macro="" textlink="">
      <xdr:nvSpPr>
        <xdr:cNvPr id="859" name="テキスト ボックス 858"/>
        <xdr:cNvSpPr txBox="1"/>
      </xdr:nvSpPr>
      <xdr:spPr>
        <a:xfrm>
          <a:off x="19278111" y="1301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56438</xdr:rowOff>
    </xdr:from>
    <xdr:to>
      <xdr:col>98</xdr:col>
      <xdr:colOff>38100</xdr:colOff>
      <xdr:row>74</xdr:row>
      <xdr:rowOff>158038</xdr:rowOff>
    </xdr:to>
    <xdr:sp macro="" textlink="">
      <xdr:nvSpPr>
        <xdr:cNvPr id="860" name="フローチャート: 判断 859"/>
        <xdr:cNvSpPr/>
      </xdr:nvSpPr>
      <xdr:spPr>
        <a:xfrm>
          <a:off x="18605500" y="12743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149165</xdr:rowOff>
    </xdr:from>
    <xdr:ext cx="534377" cy="259045"/>
    <xdr:sp macro="" textlink="">
      <xdr:nvSpPr>
        <xdr:cNvPr id="861" name="テキスト ボックス 860"/>
        <xdr:cNvSpPr txBox="1"/>
      </xdr:nvSpPr>
      <xdr:spPr>
        <a:xfrm>
          <a:off x="18389111" y="1283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64135</xdr:rowOff>
    </xdr:from>
    <xdr:to>
      <xdr:col>116</xdr:col>
      <xdr:colOff>114300</xdr:colOff>
      <xdr:row>74</xdr:row>
      <xdr:rowOff>165735</xdr:rowOff>
    </xdr:to>
    <xdr:sp macro="" textlink="">
      <xdr:nvSpPr>
        <xdr:cNvPr id="867" name="楕円 866"/>
        <xdr:cNvSpPr/>
      </xdr:nvSpPr>
      <xdr:spPr>
        <a:xfrm>
          <a:off x="22110700" y="127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87012</xdr:rowOff>
    </xdr:from>
    <xdr:ext cx="534377" cy="259045"/>
    <xdr:sp macro="" textlink="">
      <xdr:nvSpPr>
        <xdr:cNvPr id="868" name="繰出金該当値テキスト"/>
        <xdr:cNvSpPr txBox="1"/>
      </xdr:nvSpPr>
      <xdr:spPr>
        <a:xfrm>
          <a:off x="22212300" y="1260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151841</xdr:rowOff>
    </xdr:from>
    <xdr:to>
      <xdr:col>112</xdr:col>
      <xdr:colOff>38100</xdr:colOff>
      <xdr:row>74</xdr:row>
      <xdr:rowOff>81991</xdr:rowOff>
    </xdr:to>
    <xdr:sp macro="" textlink="">
      <xdr:nvSpPr>
        <xdr:cNvPr id="869" name="楕円 868"/>
        <xdr:cNvSpPr/>
      </xdr:nvSpPr>
      <xdr:spPr>
        <a:xfrm>
          <a:off x="21272500" y="12667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98518</xdr:rowOff>
    </xdr:from>
    <xdr:ext cx="534377" cy="259045"/>
    <xdr:sp macro="" textlink="">
      <xdr:nvSpPr>
        <xdr:cNvPr id="870" name="テキスト ボックス 869"/>
        <xdr:cNvSpPr txBox="1"/>
      </xdr:nvSpPr>
      <xdr:spPr>
        <a:xfrm>
          <a:off x="21056111" y="12442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82499</xdr:rowOff>
    </xdr:from>
    <xdr:to>
      <xdr:col>107</xdr:col>
      <xdr:colOff>101600</xdr:colOff>
      <xdr:row>75</xdr:row>
      <xdr:rowOff>12649</xdr:rowOff>
    </xdr:to>
    <xdr:sp macro="" textlink="">
      <xdr:nvSpPr>
        <xdr:cNvPr id="871" name="楕円 870"/>
        <xdr:cNvSpPr/>
      </xdr:nvSpPr>
      <xdr:spPr>
        <a:xfrm>
          <a:off x="20383500" y="12769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29176</xdr:rowOff>
    </xdr:from>
    <xdr:ext cx="534377" cy="259045"/>
    <xdr:sp macro="" textlink="">
      <xdr:nvSpPr>
        <xdr:cNvPr id="872" name="テキスト ボックス 871"/>
        <xdr:cNvSpPr txBox="1"/>
      </xdr:nvSpPr>
      <xdr:spPr>
        <a:xfrm>
          <a:off x="20167111" y="1254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75870</xdr:rowOff>
    </xdr:from>
    <xdr:to>
      <xdr:col>102</xdr:col>
      <xdr:colOff>165100</xdr:colOff>
      <xdr:row>75</xdr:row>
      <xdr:rowOff>6020</xdr:rowOff>
    </xdr:to>
    <xdr:sp macro="" textlink="">
      <xdr:nvSpPr>
        <xdr:cNvPr id="873" name="楕円 872"/>
        <xdr:cNvSpPr/>
      </xdr:nvSpPr>
      <xdr:spPr>
        <a:xfrm>
          <a:off x="19494500" y="1276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22547</xdr:rowOff>
    </xdr:from>
    <xdr:ext cx="534377" cy="259045"/>
    <xdr:sp macro="" textlink="">
      <xdr:nvSpPr>
        <xdr:cNvPr id="874" name="テキスト ボックス 873"/>
        <xdr:cNvSpPr txBox="1"/>
      </xdr:nvSpPr>
      <xdr:spPr>
        <a:xfrm>
          <a:off x="19278111" y="1253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21616</xdr:rowOff>
    </xdr:from>
    <xdr:to>
      <xdr:col>98</xdr:col>
      <xdr:colOff>38100</xdr:colOff>
      <xdr:row>73</xdr:row>
      <xdr:rowOff>123216</xdr:rowOff>
    </xdr:to>
    <xdr:sp macro="" textlink="">
      <xdr:nvSpPr>
        <xdr:cNvPr id="875" name="楕円 874"/>
        <xdr:cNvSpPr/>
      </xdr:nvSpPr>
      <xdr:spPr>
        <a:xfrm>
          <a:off x="18605500" y="12537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139743</xdr:rowOff>
    </xdr:from>
    <xdr:ext cx="534377" cy="259045"/>
    <xdr:sp macro="" textlink="">
      <xdr:nvSpPr>
        <xdr:cNvPr id="876" name="テキスト ボックス 875"/>
        <xdr:cNvSpPr txBox="1"/>
      </xdr:nvSpPr>
      <xdr:spPr>
        <a:xfrm>
          <a:off x="18389111" y="12312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歳出決算総額は、住民一人当たり５５８，７４５円となり前年度の４２４，１８７円から大幅な増となっているが、特別定額給付金など補助費の増によるものである。主な構成要因である扶助費は、住民一人当たり１５３，８５２円となっており増加傾向にある。これは、私立保育所運営費助成や住居確保給付金に要する経費などが増となったためであり、引き続き類似団体より高い水準にある。扶助費の変動推移は類似団体と同様の傾向にあり、社会情勢の影響を反映していると推察さ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東京都葛飾区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463,691
441,328
34.80
273,997,562
259,085,056
14,720,294
118,979,467
14,471,140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5" name="テキスト ボックス 44"/>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7" name="テキスト ボックス 46"/>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49" name="テキスト ボックス 48"/>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1" name="テキスト ボックス 50"/>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3" name="テキスト ボックス 52"/>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5" name="テキスト ボックス 54"/>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72263</xdr:rowOff>
    </xdr:from>
    <xdr:to>
      <xdr:col>24</xdr:col>
      <xdr:colOff>62865</xdr:colOff>
      <xdr:row>38</xdr:row>
      <xdr:rowOff>102470</xdr:rowOff>
    </xdr:to>
    <xdr:cxnSp macro="">
      <xdr:nvCxnSpPr>
        <xdr:cNvPr id="57" name="直線コネクタ 56"/>
        <xdr:cNvCxnSpPr/>
      </xdr:nvCxnSpPr>
      <xdr:spPr>
        <a:xfrm flipV="1">
          <a:off x="4633595" y="5215763"/>
          <a:ext cx="1270" cy="1401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106297</xdr:rowOff>
    </xdr:from>
    <xdr:ext cx="469744" cy="259045"/>
    <xdr:sp macro="" textlink="">
      <xdr:nvSpPr>
        <xdr:cNvPr id="58" name="議会費最小値テキスト"/>
        <xdr:cNvSpPr txBox="1"/>
      </xdr:nvSpPr>
      <xdr:spPr>
        <a:xfrm>
          <a:off x="4686300" y="662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102470</xdr:rowOff>
    </xdr:from>
    <xdr:to>
      <xdr:col>24</xdr:col>
      <xdr:colOff>152400</xdr:colOff>
      <xdr:row>38</xdr:row>
      <xdr:rowOff>102470</xdr:rowOff>
    </xdr:to>
    <xdr:cxnSp macro="">
      <xdr:nvCxnSpPr>
        <xdr:cNvPr id="59" name="直線コネクタ 58"/>
        <xdr:cNvCxnSpPr/>
      </xdr:nvCxnSpPr>
      <xdr:spPr>
        <a:xfrm>
          <a:off x="4546600" y="661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18940</xdr:rowOff>
    </xdr:from>
    <xdr:ext cx="469744" cy="259045"/>
    <xdr:sp macro="" textlink="">
      <xdr:nvSpPr>
        <xdr:cNvPr id="60" name="議会費最大値テキスト"/>
        <xdr:cNvSpPr txBox="1"/>
      </xdr:nvSpPr>
      <xdr:spPr>
        <a:xfrm>
          <a:off x="4686300" y="499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72263</xdr:rowOff>
    </xdr:from>
    <xdr:to>
      <xdr:col>24</xdr:col>
      <xdr:colOff>152400</xdr:colOff>
      <xdr:row>30</xdr:row>
      <xdr:rowOff>72263</xdr:rowOff>
    </xdr:to>
    <xdr:cxnSp macro="">
      <xdr:nvCxnSpPr>
        <xdr:cNvPr id="61" name="直線コネクタ 60"/>
        <xdr:cNvCxnSpPr/>
      </xdr:nvCxnSpPr>
      <xdr:spPr>
        <a:xfrm>
          <a:off x="4546600" y="5215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162723</xdr:rowOff>
    </xdr:from>
    <xdr:to>
      <xdr:col>24</xdr:col>
      <xdr:colOff>63500</xdr:colOff>
      <xdr:row>37</xdr:row>
      <xdr:rowOff>170887</xdr:rowOff>
    </xdr:to>
    <xdr:cxnSp macro="">
      <xdr:nvCxnSpPr>
        <xdr:cNvPr id="62" name="直線コネクタ 61"/>
        <xdr:cNvCxnSpPr/>
      </xdr:nvCxnSpPr>
      <xdr:spPr>
        <a:xfrm>
          <a:off x="3797300" y="6506373"/>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117165</xdr:rowOff>
    </xdr:from>
    <xdr:ext cx="469744" cy="259045"/>
    <xdr:sp macro="" textlink="">
      <xdr:nvSpPr>
        <xdr:cNvPr id="63" name="議会費平均値テキスト"/>
        <xdr:cNvSpPr txBox="1"/>
      </xdr:nvSpPr>
      <xdr:spPr>
        <a:xfrm>
          <a:off x="4686300" y="62893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94288</xdr:rowOff>
    </xdr:from>
    <xdr:to>
      <xdr:col>24</xdr:col>
      <xdr:colOff>114300</xdr:colOff>
      <xdr:row>38</xdr:row>
      <xdr:rowOff>24439</xdr:rowOff>
    </xdr:to>
    <xdr:sp macro="" textlink="">
      <xdr:nvSpPr>
        <xdr:cNvPr id="64" name="フローチャート: 判断 63"/>
        <xdr:cNvSpPr/>
      </xdr:nvSpPr>
      <xdr:spPr>
        <a:xfrm>
          <a:off x="4584700" y="64379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158315</xdr:rowOff>
    </xdr:from>
    <xdr:to>
      <xdr:col>19</xdr:col>
      <xdr:colOff>177800</xdr:colOff>
      <xdr:row>37</xdr:row>
      <xdr:rowOff>162723</xdr:rowOff>
    </xdr:to>
    <xdr:cxnSp macro="">
      <xdr:nvCxnSpPr>
        <xdr:cNvPr id="65" name="直線コネクタ 64"/>
        <xdr:cNvCxnSpPr/>
      </xdr:nvCxnSpPr>
      <xdr:spPr>
        <a:xfrm>
          <a:off x="2908300" y="6501965"/>
          <a:ext cx="889000" cy="4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84981</xdr:rowOff>
    </xdr:from>
    <xdr:to>
      <xdr:col>20</xdr:col>
      <xdr:colOff>38100</xdr:colOff>
      <xdr:row>38</xdr:row>
      <xdr:rowOff>15131</xdr:rowOff>
    </xdr:to>
    <xdr:sp macro="" textlink="">
      <xdr:nvSpPr>
        <xdr:cNvPr id="66" name="フローチャート: 判断 65"/>
        <xdr:cNvSpPr/>
      </xdr:nvSpPr>
      <xdr:spPr>
        <a:xfrm>
          <a:off x="3746500" y="642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31658</xdr:rowOff>
    </xdr:from>
    <xdr:ext cx="469744" cy="259045"/>
    <xdr:sp macro="" textlink="">
      <xdr:nvSpPr>
        <xdr:cNvPr id="67" name="テキスト ボックス 66"/>
        <xdr:cNvSpPr txBox="1"/>
      </xdr:nvSpPr>
      <xdr:spPr>
        <a:xfrm>
          <a:off x="3562428" y="6203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158315</xdr:rowOff>
    </xdr:from>
    <xdr:to>
      <xdr:col>15</xdr:col>
      <xdr:colOff>50800</xdr:colOff>
      <xdr:row>37</xdr:row>
      <xdr:rowOff>164519</xdr:rowOff>
    </xdr:to>
    <xdr:cxnSp macro="">
      <xdr:nvCxnSpPr>
        <xdr:cNvPr id="68" name="直線コネクタ 67"/>
        <xdr:cNvCxnSpPr/>
      </xdr:nvCxnSpPr>
      <xdr:spPr>
        <a:xfrm flipV="1">
          <a:off x="2019300" y="6501965"/>
          <a:ext cx="889000" cy="6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82859</xdr:rowOff>
    </xdr:from>
    <xdr:to>
      <xdr:col>15</xdr:col>
      <xdr:colOff>101600</xdr:colOff>
      <xdr:row>38</xdr:row>
      <xdr:rowOff>13009</xdr:rowOff>
    </xdr:to>
    <xdr:sp macro="" textlink="">
      <xdr:nvSpPr>
        <xdr:cNvPr id="69" name="フローチャート: 判断 68"/>
        <xdr:cNvSpPr/>
      </xdr:nvSpPr>
      <xdr:spPr>
        <a:xfrm>
          <a:off x="2857500" y="642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29536</xdr:rowOff>
    </xdr:from>
    <xdr:ext cx="469744" cy="259045"/>
    <xdr:sp macro="" textlink="">
      <xdr:nvSpPr>
        <xdr:cNvPr id="70" name="テキスト ボックス 69"/>
        <xdr:cNvSpPr txBox="1"/>
      </xdr:nvSpPr>
      <xdr:spPr>
        <a:xfrm>
          <a:off x="2673428" y="6201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155702</xdr:rowOff>
    </xdr:from>
    <xdr:to>
      <xdr:col>10</xdr:col>
      <xdr:colOff>114300</xdr:colOff>
      <xdr:row>37</xdr:row>
      <xdr:rowOff>164519</xdr:rowOff>
    </xdr:to>
    <xdr:cxnSp macro="">
      <xdr:nvCxnSpPr>
        <xdr:cNvPr id="71" name="直線コネクタ 70"/>
        <xdr:cNvCxnSpPr/>
      </xdr:nvCxnSpPr>
      <xdr:spPr>
        <a:xfrm>
          <a:off x="1130300" y="6499352"/>
          <a:ext cx="889000" cy="8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81389</xdr:rowOff>
    </xdr:from>
    <xdr:to>
      <xdr:col>10</xdr:col>
      <xdr:colOff>165100</xdr:colOff>
      <xdr:row>38</xdr:row>
      <xdr:rowOff>11539</xdr:rowOff>
    </xdr:to>
    <xdr:sp macro="" textlink="">
      <xdr:nvSpPr>
        <xdr:cNvPr id="72" name="フローチャート: 判断 71"/>
        <xdr:cNvSpPr/>
      </xdr:nvSpPr>
      <xdr:spPr>
        <a:xfrm>
          <a:off x="1968500" y="642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28066</xdr:rowOff>
    </xdr:from>
    <xdr:ext cx="469744" cy="259045"/>
    <xdr:sp macro="" textlink="">
      <xdr:nvSpPr>
        <xdr:cNvPr id="73" name="テキスト ボックス 72"/>
        <xdr:cNvSpPr txBox="1"/>
      </xdr:nvSpPr>
      <xdr:spPr>
        <a:xfrm>
          <a:off x="1784428" y="6200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70285</xdr:rowOff>
    </xdr:from>
    <xdr:to>
      <xdr:col>6</xdr:col>
      <xdr:colOff>38100</xdr:colOff>
      <xdr:row>38</xdr:row>
      <xdr:rowOff>436</xdr:rowOff>
    </xdr:to>
    <xdr:sp macro="" textlink="">
      <xdr:nvSpPr>
        <xdr:cNvPr id="74" name="フローチャート: 判断 73"/>
        <xdr:cNvSpPr/>
      </xdr:nvSpPr>
      <xdr:spPr>
        <a:xfrm>
          <a:off x="1079500" y="641393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16962</xdr:rowOff>
    </xdr:from>
    <xdr:ext cx="469744" cy="259045"/>
    <xdr:sp macro="" textlink="">
      <xdr:nvSpPr>
        <xdr:cNvPr id="75" name="テキスト ボックス 74"/>
        <xdr:cNvSpPr txBox="1"/>
      </xdr:nvSpPr>
      <xdr:spPr>
        <a:xfrm>
          <a:off x="895428" y="6189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120088</xdr:rowOff>
    </xdr:from>
    <xdr:to>
      <xdr:col>24</xdr:col>
      <xdr:colOff>114300</xdr:colOff>
      <xdr:row>38</xdr:row>
      <xdr:rowOff>50237</xdr:rowOff>
    </xdr:to>
    <xdr:sp macro="" textlink="">
      <xdr:nvSpPr>
        <xdr:cNvPr id="81" name="楕円 80"/>
        <xdr:cNvSpPr/>
      </xdr:nvSpPr>
      <xdr:spPr>
        <a:xfrm>
          <a:off x="4584700" y="646373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72716</xdr:rowOff>
    </xdr:from>
    <xdr:ext cx="469744" cy="259045"/>
    <xdr:sp macro="" textlink="">
      <xdr:nvSpPr>
        <xdr:cNvPr id="82" name="議会費該当値テキスト"/>
        <xdr:cNvSpPr txBox="1"/>
      </xdr:nvSpPr>
      <xdr:spPr>
        <a:xfrm>
          <a:off x="4686300" y="6416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111923</xdr:rowOff>
    </xdr:from>
    <xdr:to>
      <xdr:col>20</xdr:col>
      <xdr:colOff>38100</xdr:colOff>
      <xdr:row>38</xdr:row>
      <xdr:rowOff>42073</xdr:rowOff>
    </xdr:to>
    <xdr:sp macro="" textlink="">
      <xdr:nvSpPr>
        <xdr:cNvPr id="83" name="楕円 82"/>
        <xdr:cNvSpPr/>
      </xdr:nvSpPr>
      <xdr:spPr>
        <a:xfrm>
          <a:off x="3746500" y="6455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33200</xdr:rowOff>
    </xdr:from>
    <xdr:ext cx="469744" cy="259045"/>
    <xdr:sp macro="" textlink="">
      <xdr:nvSpPr>
        <xdr:cNvPr id="84" name="テキスト ボックス 83"/>
        <xdr:cNvSpPr txBox="1"/>
      </xdr:nvSpPr>
      <xdr:spPr>
        <a:xfrm>
          <a:off x="3562428" y="6548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107515</xdr:rowOff>
    </xdr:from>
    <xdr:to>
      <xdr:col>15</xdr:col>
      <xdr:colOff>101600</xdr:colOff>
      <xdr:row>38</xdr:row>
      <xdr:rowOff>37664</xdr:rowOff>
    </xdr:to>
    <xdr:sp macro="" textlink="">
      <xdr:nvSpPr>
        <xdr:cNvPr id="85" name="楕円 84"/>
        <xdr:cNvSpPr/>
      </xdr:nvSpPr>
      <xdr:spPr>
        <a:xfrm>
          <a:off x="2857500" y="645116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28791</xdr:rowOff>
    </xdr:from>
    <xdr:ext cx="469744" cy="259045"/>
    <xdr:sp macro="" textlink="">
      <xdr:nvSpPr>
        <xdr:cNvPr id="86" name="テキスト ボックス 85"/>
        <xdr:cNvSpPr txBox="1"/>
      </xdr:nvSpPr>
      <xdr:spPr>
        <a:xfrm>
          <a:off x="2673428" y="6543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113719</xdr:rowOff>
    </xdr:from>
    <xdr:to>
      <xdr:col>10</xdr:col>
      <xdr:colOff>165100</xdr:colOff>
      <xdr:row>38</xdr:row>
      <xdr:rowOff>43869</xdr:rowOff>
    </xdr:to>
    <xdr:sp macro="" textlink="">
      <xdr:nvSpPr>
        <xdr:cNvPr id="87" name="楕円 86"/>
        <xdr:cNvSpPr/>
      </xdr:nvSpPr>
      <xdr:spPr>
        <a:xfrm>
          <a:off x="1968500" y="6457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34996</xdr:rowOff>
    </xdr:from>
    <xdr:ext cx="469744" cy="259045"/>
    <xdr:sp macro="" textlink="">
      <xdr:nvSpPr>
        <xdr:cNvPr id="88" name="テキスト ボックス 87"/>
        <xdr:cNvSpPr txBox="1"/>
      </xdr:nvSpPr>
      <xdr:spPr>
        <a:xfrm>
          <a:off x="1784428" y="6550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104902</xdr:rowOff>
    </xdr:from>
    <xdr:to>
      <xdr:col>6</xdr:col>
      <xdr:colOff>38100</xdr:colOff>
      <xdr:row>38</xdr:row>
      <xdr:rowOff>35052</xdr:rowOff>
    </xdr:to>
    <xdr:sp macro="" textlink="">
      <xdr:nvSpPr>
        <xdr:cNvPr id="89" name="楕円 88"/>
        <xdr:cNvSpPr/>
      </xdr:nvSpPr>
      <xdr:spPr>
        <a:xfrm>
          <a:off x="1079500" y="6448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26179</xdr:rowOff>
    </xdr:from>
    <xdr:ext cx="469744" cy="259045"/>
    <xdr:sp macro="" textlink="">
      <xdr:nvSpPr>
        <xdr:cNvPr id="90" name="テキスト ボックス 89"/>
        <xdr:cNvSpPr txBox="1"/>
      </xdr:nvSpPr>
      <xdr:spPr>
        <a:xfrm>
          <a:off x="895428" y="6541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11657</xdr:rowOff>
    </xdr:from>
    <xdr:to>
      <xdr:col>24</xdr:col>
      <xdr:colOff>62865</xdr:colOff>
      <xdr:row>56</xdr:row>
      <xdr:rowOff>69741</xdr:rowOff>
    </xdr:to>
    <xdr:cxnSp macro="">
      <xdr:nvCxnSpPr>
        <xdr:cNvPr id="114" name="直線コネクタ 113"/>
        <xdr:cNvCxnSpPr/>
      </xdr:nvCxnSpPr>
      <xdr:spPr>
        <a:xfrm flipV="1">
          <a:off x="4633595" y="8584157"/>
          <a:ext cx="1270" cy="1086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73568</xdr:rowOff>
    </xdr:from>
    <xdr:ext cx="599010" cy="259045"/>
    <xdr:sp macro="" textlink="">
      <xdr:nvSpPr>
        <xdr:cNvPr id="115" name="総務費最小値テキスト"/>
        <xdr:cNvSpPr txBox="1"/>
      </xdr:nvSpPr>
      <xdr:spPr>
        <a:xfrm>
          <a:off x="4686300" y="9674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69741</xdr:rowOff>
    </xdr:from>
    <xdr:to>
      <xdr:col>24</xdr:col>
      <xdr:colOff>152400</xdr:colOff>
      <xdr:row>56</xdr:row>
      <xdr:rowOff>69741</xdr:rowOff>
    </xdr:to>
    <xdr:cxnSp macro="">
      <xdr:nvCxnSpPr>
        <xdr:cNvPr id="116" name="直線コネクタ 115"/>
        <xdr:cNvCxnSpPr/>
      </xdr:nvCxnSpPr>
      <xdr:spPr>
        <a:xfrm>
          <a:off x="4546600" y="967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129784</xdr:rowOff>
    </xdr:from>
    <xdr:ext cx="599010" cy="259045"/>
    <xdr:sp macro="" textlink="">
      <xdr:nvSpPr>
        <xdr:cNvPr id="117" name="総務費最大値テキスト"/>
        <xdr:cNvSpPr txBox="1"/>
      </xdr:nvSpPr>
      <xdr:spPr>
        <a:xfrm>
          <a:off x="4686300" y="8359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413,607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11657</xdr:rowOff>
    </xdr:from>
    <xdr:to>
      <xdr:col>24</xdr:col>
      <xdr:colOff>152400</xdr:colOff>
      <xdr:row>50</xdr:row>
      <xdr:rowOff>11657</xdr:rowOff>
    </xdr:to>
    <xdr:cxnSp macro="">
      <xdr:nvCxnSpPr>
        <xdr:cNvPr id="118" name="直線コネクタ 117"/>
        <xdr:cNvCxnSpPr/>
      </xdr:nvCxnSpPr>
      <xdr:spPr>
        <a:xfrm>
          <a:off x="4546600" y="8584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110363</xdr:rowOff>
    </xdr:from>
    <xdr:to>
      <xdr:col>24</xdr:col>
      <xdr:colOff>63500</xdr:colOff>
      <xdr:row>58</xdr:row>
      <xdr:rowOff>34304</xdr:rowOff>
    </xdr:to>
    <xdr:cxnSp macro="">
      <xdr:nvCxnSpPr>
        <xdr:cNvPr id="119" name="直線コネクタ 118"/>
        <xdr:cNvCxnSpPr/>
      </xdr:nvCxnSpPr>
      <xdr:spPr>
        <a:xfrm flipV="1">
          <a:off x="3797300" y="9540113"/>
          <a:ext cx="838200" cy="438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87028</xdr:rowOff>
    </xdr:from>
    <xdr:ext cx="599010" cy="259045"/>
    <xdr:sp macro="" textlink="">
      <xdr:nvSpPr>
        <xdr:cNvPr id="120" name="総務費平均値テキスト"/>
        <xdr:cNvSpPr txBox="1"/>
      </xdr:nvSpPr>
      <xdr:spPr>
        <a:xfrm>
          <a:off x="4686300" y="95167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108601</xdr:rowOff>
    </xdr:from>
    <xdr:to>
      <xdr:col>24</xdr:col>
      <xdr:colOff>114300</xdr:colOff>
      <xdr:row>56</xdr:row>
      <xdr:rowOff>38751</xdr:rowOff>
    </xdr:to>
    <xdr:sp macro="" textlink="">
      <xdr:nvSpPr>
        <xdr:cNvPr id="121" name="フローチャート: 判断 120"/>
        <xdr:cNvSpPr/>
      </xdr:nvSpPr>
      <xdr:spPr>
        <a:xfrm>
          <a:off x="4584700" y="953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10259</xdr:rowOff>
    </xdr:from>
    <xdr:to>
      <xdr:col>19</xdr:col>
      <xdr:colOff>177800</xdr:colOff>
      <xdr:row>58</xdr:row>
      <xdr:rowOff>34304</xdr:rowOff>
    </xdr:to>
    <xdr:cxnSp macro="">
      <xdr:nvCxnSpPr>
        <xdr:cNvPr id="122" name="直線コネクタ 121"/>
        <xdr:cNvCxnSpPr/>
      </xdr:nvCxnSpPr>
      <xdr:spPr>
        <a:xfrm>
          <a:off x="2908300" y="9954359"/>
          <a:ext cx="889000" cy="24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149106</xdr:rowOff>
    </xdr:from>
    <xdr:to>
      <xdr:col>20</xdr:col>
      <xdr:colOff>38100</xdr:colOff>
      <xdr:row>58</xdr:row>
      <xdr:rowOff>79256</xdr:rowOff>
    </xdr:to>
    <xdr:sp macro="" textlink="">
      <xdr:nvSpPr>
        <xdr:cNvPr id="123" name="フローチャート: 判断 122"/>
        <xdr:cNvSpPr/>
      </xdr:nvSpPr>
      <xdr:spPr>
        <a:xfrm>
          <a:off x="3746500" y="9921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95783</xdr:rowOff>
    </xdr:from>
    <xdr:ext cx="534377" cy="259045"/>
    <xdr:sp macro="" textlink="">
      <xdr:nvSpPr>
        <xdr:cNvPr id="124" name="テキスト ボックス 123"/>
        <xdr:cNvSpPr txBox="1"/>
      </xdr:nvSpPr>
      <xdr:spPr>
        <a:xfrm>
          <a:off x="3530111" y="9696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10259</xdr:rowOff>
    </xdr:from>
    <xdr:to>
      <xdr:col>15</xdr:col>
      <xdr:colOff>50800</xdr:colOff>
      <xdr:row>58</xdr:row>
      <xdr:rowOff>27793</xdr:rowOff>
    </xdr:to>
    <xdr:cxnSp macro="">
      <xdr:nvCxnSpPr>
        <xdr:cNvPr id="125" name="直線コネクタ 124"/>
        <xdr:cNvCxnSpPr/>
      </xdr:nvCxnSpPr>
      <xdr:spPr>
        <a:xfrm flipV="1">
          <a:off x="2019300" y="9954359"/>
          <a:ext cx="889000" cy="17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152458</xdr:rowOff>
    </xdr:from>
    <xdr:to>
      <xdr:col>15</xdr:col>
      <xdr:colOff>101600</xdr:colOff>
      <xdr:row>58</xdr:row>
      <xdr:rowOff>82608</xdr:rowOff>
    </xdr:to>
    <xdr:sp macro="" textlink="">
      <xdr:nvSpPr>
        <xdr:cNvPr id="126" name="フローチャート: 判断 125"/>
        <xdr:cNvSpPr/>
      </xdr:nvSpPr>
      <xdr:spPr>
        <a:xfrm>
          <a:off x="2857500" y="9925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73735</xdr:rowOff>
    </xdr:from>
    <xdr:ext cx="534377" cy="259045"/>
    <xdr:sp macro="" textlink="">
      <xdr:nvSpPr>
        <xdr:cNvPr id="127" name="テキスト ボックス 126"/>
        <xdr:cNvSpPr txBox="1"/>
      </xdr:nvSpPr>
      <xdr:spPr>
        <a:xfrm>
          <a:off x="2641111" y="10017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27793</xdr:rowOff>
    </xdr:from>
    <xdr:to>
      <xdr:col>10</xdr:col>
      <xdr:colOff>114300</xdr:colOff>
      <xdr:row>58</xdr:row>
      <xdr:rowOff>54371</xdr:rowOff>
    </xdr:to>
    <xdr:cxnSp macro="">
      <xdr:nvCxnSpPr>
        <xdr:cNvPr id="128" name="直線コネクタ 127"/>
        <xdr:cNvCxnSpPr/>
      </xdr:nvCxnSpPr>
      <xdr:spPr>
        <a:xfrm flipV="1">
          <a:off x="1130300" y="9971893"/>
          <a:ext cx="889000" cy="26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162924</xdr:rowOff>
    </xdr:from>
    <xdr:to>
      <xdr:col>10</xdr:col>
      <xdr:colOff>165100</xdr:colOff>
      <xdr:row>58</xdr:row>
      <xdr:rowOff>93074</xdr:rowOff>
    </xdr:to>
    <xdr:sp macro="" textlink="">
      <xdr:nvSpPr>
        <xdr:cNvPr id="129" name="フローチャート: 判断 128"/>
        <xdr:cNvSpPr/>
      </xdr:nvSpPr>
      <xdr:spPr>
        <a:xfrm>
          <a:off x="1968500" y="993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84201</xdr:rowOff>
    </xdr:from>
    <xdr:ext cx="534377" cy="259045"/>
    <xdr:sp macro="" textlink="">
      <xdr:nvSpPr>
        <xdr:cNvPr id="130" name="テキスト ボックス 129"/>
        <xdr:cNvSpPr txBox="1"/>
      </xdr:nvSpPr>
      <xdr:spPr>
        <a:xfrm>
          <a:off x="1752111" y="10028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153979</xdr:rowOff>
    </xdr:from>
    <xdr:to>
      <xdr:col>6</xdr:col>
      <xdr:colOff>38100</xdr:colOff>
      <xdr:row>58</xdr:row>
      <xdr:rowOff>84129</xdr:rowOff>
    </xdr:to>
    <xdr:sp macro="" textlink="">
      <xdr:nvSpPr>
        <xdr:cNvPr id="131" name="フローチャート: 判断 130"/>
        <xdr:cNvSpPr/>
      </xdr:nvSpPr>
      <xdr:spPr>
        <a:xfrm>
          <a:off x="1079500" y="992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100656</xdr:rowOff>
    </xdr:from>
    <xdr:ext cx="534377" cy="259045"/>
    <xdr:sp macro="" textlink="">
      <xdr:nvSpPr>
        <xdr:cNvPr id="132" name="テキスト ボックス 131"/>
        <xdr:cNvSpPr txBox="1"/>
      </xdr:nvSpPr>
      <xdr:spPr>
        <a:xfrm>
          <a:off x="863111" y="970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59563</xdr:rowOff>
    </xdr:from>
    <xdr:to>
      <xdr:col>24</xdr:col>
      <xdr:colOff>114300</xdr:colOff>
      <xdr:row>55</xdr:row>
      <xdr:rowOff>161163</xdr:rowOff>
    </xdr:to>
    <xdr:sp macro="" textlink="">
      <xdr:nvSpPr>
        <xdr:cNvPr id="138" name="楕円 137"/>
        <xdr:cNvSpPr/>
      </xdr:nvSpPr>
      <xdr:spPr>
        <a:xfrm>
          <a:off x="4584700" y="948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82440</xdr:rowOff>
    </xdr:from>
    <xdr:ext cx="599010" cy="259045"/>
    <xdr:sp macro="" textlink="">
      <xdr:nvSpPr>
        <xdr:cNvPr id="139" name="総務費該当値テキスト"/>
        <xdr:cNvSpPr txBox="1"/>
      </xdr:nvSpPr>
      <xdr:spPr>
        <a:xfrm>
          <a:off x="4686300" y="9340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154954</xdr:rowOff>
    </xdr:from>
    <xdr:to>
      <xdr:col>20</xdr:col>
      <xdr:colOff>38100</xdr:colOff>
      <xdr:row>58</xdr:row>
      <xdr:rowOff>85104</xdr:rowOff>
    </xdr:to>
    <xdr:sp macro="" textlink="">
      <xdr:nvSpPr>
        <xdr:cNvPr id="140" name="楕円 139"/>
        <xdr:cNvSpPr/>
      </xdr:nvSpPr>
      <xdr:spPr>
        <a:xfrm>
          <a:off x="3746500" y="9927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76231</xdr:rowOff>
    </xdr:from>
    <xdr:ext cx="534377" cy="259045"/>
    <xdr:sp macro="" textlink="">
      <xdr:nvSpPr>
        <xdr:cNvPr id="141" name="テキスト ボックス 140"/>
        <xdr:cNvSpPr txBox="1"/>
      </xdr:nvSpPr>
      <xdr:spPr>
        <a:xfrm>
          <a:off x="3530111" y="1002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130909</xdr:rowOff>
    </xdr:from>
    <xdr:to>
      <xdr:col>15</xdr:col>
      <xdr:colOff>101600</xdr:colOff>
      <xdr:row>58</xdr:row>
      <xdr:rowOff>61059</xdr:rowOff>
    </xdr:to>
    <xdr:sp macro="" textlink="">
      <xdr:nvSpPr>
        <xdr:cNvPr id="142" name="楕円 141"/>
        <xdr:cNvSpPr/>
      </xdr:nvSpPr>
      <xdr:spPr>
        <a:xfrm>
          <a:off x="2857500" y="9903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77586</xdr:rowOff>
    </xdr:from>
    <xdr:ext cx="534377" cy="259045"/>
    <xdr:sp macro="" textlink="">
      <xdr:nvSpPr>
        <xdr:cNvPr id="143" name="テキスト ボックス 142"/>
        <xdr:cNvSpPr txBox="1"/>
      </xdr:nvSpPr>
      <xdr:spPr>
        <a:xfrm>
          <a:off x="2641111" y="9678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148443</xdr:rowOff>
    </xdr:from>
    <xdr:to>
      <xdr:col>10</xdr:col>
      <xdr:colOff>165100</xdr:colOff>
      <xdr:row>58</xdr:row>
      <xdr:rowOff>78593</xdr:rowOff>
    </xdr:to>
    <xdr:sp macro="" textlink="">
      <xdr:nvSpPr>
        <xdr:cNvPr id="144" name="楕円 143"/>
        <xdr:cNvSpPr/>
      </xdr:nvSpPr>
      <xdr:spPr>
        <a:xfrm>
          <a:off x="1968500" y="992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95120</xdr:rowOff>
    </xdr:from>
    <xdr:ext cx="534377" cy="259045"/>
    <xdr:sp macro="" textlink="">
      <xdr:nvSpPr>
        <xdr:cNvPr id="145" name="テキスト ボックス 144"/>
        <xdr:cNvSpPr txBox="1"/>
      </xdr:nvSpPr>
      <xdr:spPr>
        <a:xfrm>
          <a:off x="1752111" y="9696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3571</xdr:rowOff>
    </xdr:from>
    <xdr:to>
      <xdr:col>6</xdr:col>
      <xdr:colOff>38100</xdr:colOff>
      <xdr:row>58</xdr:row>
      <xdr:rowOff>105171</xdr:rowOff>
    </xdr:to>
    <xdr:sp macro="" textlink="">
      <xdr:nvSpPr>
        <xdr:cNvPr id="146" name="楕円 145"/>
        <xdr:cNvSpPr/>
      </xdr:nvSpPr>
      <xdr:spPr>
        <a:xfrm>
          <a:off x="1079500" y="9947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96298</xdr:rowOff>
    </xdr:from>
    <xdr:ext cx="534377" cy="259045"/>
    <xdr:sp macro="" textlink="">
      <xdr:nvSpPr>
        <xdr:cNvPr id="147" name="テキスト ボックス 146"/>
        <xdr:cNvSpPr txBox="1"/>
      </xdr:nvSpPr>
      <xdr:spPr>
        <a:xfrm>
          <a:off x="863111" y="1004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8" name="テキスト ボックス 157"/>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137218</xdr:rowOff>
    </xdr:from>
    <xdr:to>
      <xdr:col>24</xdr:col>
      <xdr:colOff>62865</xdr:colOff>
      <xdr:row>79</xdr:row>
      <xdr:rowOff>133724</xdr:rowOff>
    </xdr:to>
    <xdr:cxnSp macro="">
      <xdr:nvCxnSpPr>
        <xdr:cNvPr id="174" name="直線コネクタ 173"/>
        <xdr:cNvCxnSpPr/>
      </xdr:nvCxnSpPr>
      <xdr:spPr>
        <a:xfrm flipV="1">
          <a:off x="4633595" y="12138718"/>
          <a:ext cx="1270" cy="153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137551</xdr:rowOff>
    </xdr:from>
    <xdr:ext cx="599010" cy="259045"/>
    <xdr:sp macro="" textlink="">
      <xdr:nvSpPr>
        <xdr:cNvPr id="175" name="民生費最小値テキスト"/>
        <xdr:cNvSpPr txBox="1"/>
      </xdr:nvSpPr>
      <xdr:spPr>
        <a:xfrm>
          <a:off x="4686300" y="13682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133724</xdr:rowOff>
    </xdr:from>
    <xdr:to>
      <xdr:col>24</xdr:col>
      <xdr:colOff>152400</xdr:colOff>
      <xdr:row>79</xdr:row>
      <xdr:rowOff>133724</xdr:rowOff>
    </xdr:to>
    <xdr:cxnSp macro="">
      <xdr:nvCxnSpPr>
        <xdr:cNvPr id="176" name="直線コネクタ 175"/>
        <xdr:cNvCxnSpPr/>
      </xdr:nvCxnSpPr>
      <xdr:spPr>
        <a:xfrm>
          <a:off x="4546600" y="13678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83895</xdr:rowOff>
    </xdr:from>
    <xdr:ext cx="599010" cy="259045"/>
    <xdr:sp macro="" textlink="">
      <xdr:nvSpPr>
        <xdr:cNvPr id="177" name="民生費最大値テキスト"/>
        <xdr:cNvSpPr txBox="1"/>
      </xdr:nvSpPr>
      <xdr:spPr>
        <a:xfrm>
          <a:off x="4686300" y="11913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318,228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137218</xdr:rowOff>
    </xdr:from>
    <xdr:to>
      <xdr:col>24</xdr:col>
      <xdr:colOff>152400</xdr:colOff>
      <xdr:row>70</xdr:row>
      <xdr:rowOff>137218</xdr:rowOff>
    </xdr:to>
    <xdr:cxnSp macro="">
      <xdr:nvCxnSpPr>
        <xdr:cNvPr id="178" name="直線コネクタ 177"/>
        <xdr:cNvCxnSpPr/>
      </xdr:nvCxnSpPr>
      <xdr:spPr>
        <a:xfrm>
          <a:off x="4546600" y="12138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56838</xdr:rowOff>
    </xdr:from>
    <xdr:to>
      <xdr:col>24</xdr:col>
      <xdr:colOff>63500</xdr:colOff>
      <xdr:row>76</xdr:row>
      <xdr:rowOff>77521</xdr:rowOff>
    </xdr:to>
    <xdr:cxnSp macro="">
      <xdr:nvCxnSpPr>
        <xdr:cNvPr id="179" name="直線コネクタ 178"/>
        <xdr:cNvCxnSpPr/>
      </xdr:nvCxnSpPr>
      <xdr:spPr>
        <a:xfrm flipV="1">
          <a:off x="3797300" y="13087038"/>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141633</xdr:rowOff>
    </xdr:from>
    <xdr:ext cx="599010" cy="259045"/>
    <xdr:sp macro="" textlink="">
      <xdr:nvSpPr>
        <xdr:cNvPr id="180" name="民生費平均値テキスト"/>
        <xdr:cNvSpPr txBox="1"/>
      </xdr:nvSpPr>
      <xdr:spPr>
        <a:xfrm>
          <a:off x="4686300" y="131718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163206</xdr:rowOff>
    </xdr:from>
    <xdr:to>
      <xdr:col>24</xdr:col>
      <xdr:colOff>114300</xdr:colOff>
      <xdr:row>77</xdr:row>
      <xdr:rowOff>93356</xdr:rowOff>
    </xdr:to>
    <xdr:sp macro="" textlink="">
      <xdr:nvSpPr>
        <xdr:cNvPr id="181" name="フローチャート: 判断 180"/>
        <xdr:cNvSpPr/>
      </xdr:nvSpPr>
      <xdr:spPr>
        <a:xfrm>
          <a:off x="4584700" y="1319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77521</xdr:rowOff>
    </xdr:from>
    <xdr:to>
      <xdr:col>19</xdr:col>
      <xdr:colOff>177800</xdr:colOff>
      <xdr:row>77</xdr:row>
      <xdr:rowOff>28786</xdr:rowOff>
    </xdr:to>
    <xdr:cxnSp macro="">
      <xdr:nvCxnSpPr>
        <xdr:cNvPr id="182" name="直線コネクタ 181"/>
        <xdr:cNvCxnSpPr/>
      </xdr:nvCxnSpPr>
      <xdr:spPr>
        <a:xfrm flipV="1">
          <a:off x="2908300" y="13107721"/>
          <a:ext cx="889000" cy="12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42211</xdr:rowOff>
    </xdr:from>
    <xdr:to>
      <xdr:col>20</xdr:col>
      <xdr:colOff>38100</xdr:colOff>
      <xdr:row>77</xdr:row>
      <xdr:rowOff>143811</xdr:rowOff>
    </xdr:to>
    <xdr:sp macro="" textlink="">
      <xdr:nvSpPr>
        <xdr:cNvPr id="183" name="フローチャート: 判断 182"/>
        <xdr:cNvSpPr/>
      </xdr:nvSpPr>
      <xdr:spPr>
        <a:xfrm>
          <a:off x="3746500" y="13243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134938</xdr:rowOff>
    </xdr:from>
    <xdr:ext cx="599010" cy="259045"/>
    <xdr:sp macro="" textlink="">
      <xdr:nvSpPr>
        <xdr:cNvPr id="184" name="テキスト ボックス 183"/>
        <xdr:cNvSpPr txBox="1"/>
      </xdr:nvSpPr>
      <xdr:spPr>
        <a:xfrm>
          <a:off x="3497795" y="13336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28786</xdr:rowOff>
    </xdr:from>
    <xdr:to>
      <xdr:col>15</xdr:col>
      <xdr:colOff>50800</xdr:colOff>
      <xdr:row>77</xdr:row>
      <xdr:rowOff>49577</xdr:rowOff>
    </xdr:to>
    <xdr:cxnSp macro="">
      <xdr:nvCxnSpPr>
        <xdr:cNvPr id="185" name="直線コネクタ 184"/>
        <xdr:cNvCxnSpPr/>
      </xdr:nvCxnSpPr>
      <xdr:spPr>
        <a:xfrm flipV="1">
          <a:off x="2019300" y="13230436"/>
          <a:ext cx="889000" cy="20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132792</xdr:rowOff>
    </xdr:from>
    <xdr:to>
      <xdr:col>15</xdr:col>
      <xdr:colOff>101600</xdr:colOff>
      <xdr:row>78</xdr:row>
      <xdr:rowOff>62942</xdr:rowOff>
    </xdr:to>
    <xdr:sp macro="" textlink="">
      <xdr:nvSpPr>
        <xdr:cNvPr id="186" name="フローチャート: 判断 185"/>
        <xdr:cNvSpPr/>
      </xdr:nvSpPr>
      <xdr:spPr>
        <a:xfrm>
          <a:off x="2857500" y="1333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54069</xdr:rowOff>
    </xdr:from>
    <xdr:ext cx="599010" cy="259045"/>
    <xdr:sp macro="" textlink="">
      <xdr:nvSpPr>
        <xdr:cNvPr id="187" name="テキスト ボックス 186"/>
        <xdr:cNvSpPr txBox="1"/>
      </xdr:nvSpPr>
      <xdr:spPr>
        <a:xfrm>
          <a:off x="2608795" y="13427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30952</xdr:rowOff>
    </xdr:from>
    <xdr:to>
      <xdr:col>10</xdr:col>
      <xdr:colOff>114300</xdr:colOff>
      <xdr:row>77</xdr:row>
      <xdr:rowOff>49577</xdr:rowOff>
    </xdr:to>
    <xdr:cxnSp macro="">
      <xdr:nvCxnSpPr>
        <xdr:cNvPr id="188" name="直線コネクタ 187"/>
        <xdr:cNvCxnSpPr/>
      </xdr:nvCxnSpPr>
      <xdr:spPr>
        <a:xfrm>
          <a:off x="1130300" y="13232602"/>
          <a:ext cx="889000" cy="18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147934</xdr:rowOff>
    </xdr:from>
    <xdr:to>
      <xdr:col>10</xdr:col>
      <xdr:colOff>165100</xdr:colOff>
      <xdr:row>78</xdr:row>
      <xdr:rowOff>78084</xdr:rowOff>
    </xdr:to>
    <xdr:sp macro="" textlink="">
      <xdr:nvSpPr>
        <xdr:cNvPr id="189" name="フローチャート: 判断 188"/>
        <xdr:cNvSpPr/>
      </xdr:nvSpPr>
      <xdr:spPr>
        <a:xfrm>
          <a:off x="1968500" y="1334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69211</xdr:rowOff>
    </xdr:from>
    <xdr:ext cx="599010" cy="259045"/>
    <xdr:sp macro="" textlink="">
      <xdr:nvSpPr>
        <xdr:cNvPr id="190" name="テキスト ボックス 189"/>
        <xdr:cNvSpPr txBox="1"/>
      </xdr:nvSpPr>
      <xdr:spPr>
        <a:xfrm>
          <a:off x="1719795" y="13442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7617</xdr:rowOff>
    </xdr:from>
    <xdr:to>
      <xdr:col>6</xdr:col>
      <xdr:colOff>38100</xdr:colOff>
      <xdr:row>78</xdr:row>
      <xdr:rowOff>109217</xdr:rowOff>
    </xdr:to>
    <xdr:sp macro="" textlink="">
      <xdr:nvSpPr>
        <xdr:cNvPr id="191" name="フローチャート: 判断 190"/>
        <xdr:cNvSpPr/>
      </xdr:nvSpPr>
      <xdr:spPr>
        <a:xfrm>
          <a:off x="1079500" y="1338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100344</xdr:rowOff>
    </xdr:from>
    <xdr:ext cx="599010" cy="259045"/>
    <xdr:sp macro="" textlink="">
      <xdr:nvSpPr>
        <xdr:cNvPr id="192" name="テキスト ボックス 191"/>
        <xdr:cNvSpPr txBox="1"/>
      </xdr:nvSpPr>
      <xdr:spPr>
        <a:xfrm>
          <a:off x="830795" y="13473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6038</xdr:rowOff>
    </xdr:from>
    <xdr:to>
      <xdr:col>24</xdr:col>
      <xdr:colOff>114300</xdr:colOff>
      <xdr:row>76</xdr:row>
      <xdr:rowOff>107638</xdr:rowOff>
    </xdr:to>
    <xdr:sp macro="" textlink="">
      <xdr:nvSpPr>
        <xdr:cNvPr id="198" name="楕円 197"/>
        <xdr:cNvSpPr/>
      </xdr:nvSpPr>
      <xdr:spPr>
        <a:xfrm>
          <a:off x="4584700" y="13036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28915</xdr:rowOff>
    </xdr:from>
    <xdr:ext cx="599010" cy="259045"/>
    <xdr:sp macro="" textlink="">
      <xdr:nvSpPr>
        <xdr:cNvPr id="199" name="民生費該当値テキスト"/>
        <xdr:cNvSpPr txBox="1"/>
      </xdr:nvSpPr>
      <xdr:spPr>
        <a:xfrm>
          <a:off x="4686300" y="12887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26721</xdr:rowOff>
    </xdr:from>
    <xdr:to>
      <xdr:col>20</xdr:col>
      <xdr:colOff>38100</xdr:colOff>
      <xdr:row>76</xdr:row>
      <xdr:rowOff>128321</xdr:rowOff>
    </xdr:to>
    <xdr:sp macro="" textlink="">
      <xdr:nvSpPr>
        <xdr:cNvPr id="200" name="楕円 199"/>
        <xdr:cNvSpPr/>
      </xdr:nvSpPr>
      <xdr:spPr>
        <a:xfrm>
          <a:off x="3746500" y="1305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144848</xdr:rowOff>
    </xdr:from>
    <xdr:ext cx="599010" cy="259045"/>
    <xdr:sp macro="" textlink="">
      <xdr:nvSpPr>
        <xdr:cNvPr id="201" name="テキスト ボックス 200"/>
        <xdr:cNvSpPr txBox="1"/>
      </xdr:nvSpPr>
      <xdr:spPr>
        <a:xfrm>
          <a:off x="3497795" y="12832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149436</xdr:rowOff>
    </xdr:from>
    <xdr:to>
      <xdr:col>15</xdr:col>
      <xdr:colOff>101600</xdr:colOff>
      <xdr:row>77</xdr:row>
      <xdr:rowOff>79586</xdr:rowOff>
    </xdr:to>
    <xdr:sp macro="" textlink="">
      <xdr:nvSpPr>
        <xdr:cNvPr id="202" name="楕円 201"/>
        <xdr:cNvSpPr/>
      </xdr:nvSpPr>
      <xdr:spPr>
        <a:xfrm>
          <a:off x="2857500" y="13179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96113</xdr:rowOff>
    </xdr:from>
    <xdr:ext cx="599010" cy="259045"/>
    <xdr:sp macro="" textlink="">
      <xdr:nvSpPr>
        <xdr:cNvPr id="203" name="テキスト ボックス 202"/>
        <xdr:cNvSpPr txBox="1"/>
      </xdr:nvSpPr>
      <xdr:spPr>
        <a:xfrm>
          <a:off x="2608795" y="12954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170227</xdr:rowOff>
    </xdr:from>
    <xdr:to>
      <xdr:col>10</xdr:col>
      <xdr:colOff>165100</xdr:colOff>
      <xdr:row>77</xdr:row>
      <xdr:rowOff>100377</xdr:rowOff>
    </xdr:to>
    <xdr:sp macro="" textlink="">
      <xdr:nvSpPr>
        <xdr:cNvPr id="204" name="楕円 203"/>
        <xdr:cNvSpPr/>
      </xdr:nvSpPr>
      <xdr:spPr>
        <a:xfrm>
          <a:off x="1968500" y="13200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116904</xdr:rowOff>
    </xdr:from>
    <xdr:ext cx="599010" cy="259045"/>
    <xdr:sp macro="" textlink="">
      <xdr:nvSpPr>
        <xdr:cNvPr id="205" name="テキスト ボックス 204"/>
        <xdr:cNvSpPr txBox="1"/>
      </xdr:nvSpPr>
      <xdr:spPr>
        <a:xfrm>
          <a:off x="1719795" y="12975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151602</xdr:rowOff>
    </xdr:from>
    <xdr:to>
      <xdr:col>6</xdr:col>
      <xdr:colOff>38100</xdr:colOff>
      <xdr:row>77</xdr:row>
      <xdr:rowOff>81752</xdr:rowOff>
    </xdr:to>
    <xdr:sp macro="" textlink="">
      <xdr:nvSpPr>
        <xdr:cNvPr id="206" name="楕円 205"/>
        <xdr:cNvSpPr/>
      </xdr:nvSpPr>
      <xdr:spPr>
        <a:xfrm>
          <a:off x="1079500" y="13181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98279</xdr:rowOff>
    </xdr:from>
    <xdr:ext cx="599010" cy="259045"/>
    <xdr:sp macro="" textlink="">
      <xdr:nvSpPr>
        <xdr:cNvPr id="207" name="テキスト ボックス 206"/>
        <xdr:cNvSpPr txBox="1"/>
      </xdr:nvSpPr>
      <xdr:spPr>
        <a:xfrm>
          <a:off x="830795" y="12957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6" name="テキスト ボックス 22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112288</xdr:rowOff>
    </xdr:from>
    <xdr:to>
      <xdr:col>24</xdr:col>
      <xdr:colOff>62865</xdr:colOff>
      <xdr:row>98</xdr:row>
      <xdr:rowOff>127070</xdr:rowOff>
    </xdr:to>
    <xdr:cxnSp macro="">
      <xdr:nvCxnSpPr>
        <xdr:cNvPr id="232" name="直線コネクタ 231"/>
        <xdr:cNvCxnSpPr/>
      </xdr:nvCxnSpPr>
      <xdr:spPr>
        <a:xfrm flipV="1">
          <a:off x="4633595" y="15714238"/>
          <a:ext cx="1270" cy="1214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130897</xdr:rowOff>
    </xdr:from>
    <xdr:ext cx="534377" cy="259045"/>
    <xdr:sp macro="" textlink="">
      <xdr:nvSpPr>
        <xdr:cNvPr id="233" name="衛生費最小値テキスト"/>
        <xdr:cNvSpPr txBox="1"/>
      </xdr:nvSpPr>
      <xdr:spPr>
        <a:xfrm>
          <a:off x="4686300" y="1693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127070</xdr:rowOff>
    </xdr:from>
    <xdr:to>
      <xdr:col>24</xdr:col>
      <xdr:colOff>152400</xdr:colOff>
      <xdr:row>98</xdr:row>
      <xdr:rowOff>127070</xdr:rowOff>
    </xdr:to>
    <xdr:cxnSp macro="">
      <xdr:nvCxnSpPr>
        <xdr:cNvPr id="234" name="直線コネクタ 233"/>
        <xdr:cNvCxnSpPr/>
      </xdr:nvCxnSpPr>
      <xdr:spPr>
        <a:xfrm>
          <a:off x="4546600" y="1692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58965</xdr:rowOff>
    </xdr:from>
    <xdr:ext cx="534377" cy="259045"/>
    <xdr:sp macro="" textlink="">
      <xdr:nvSpPr>
        <xdr:cNvPr id="235" name="衛生費最大値テキスト"/>
        <xdr:cNvSpPr txBox="1"/>
      </xdr:nvSpPr>
      <xdr:spPr>
        <a:xfrm>
          <a:off x="4686300" y="15489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88,439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112288</xdr:rowOff>
    </xdr:from>
    <xdr:to>
      <xdr:col>24</xdr:col>
      <xdr:colOff>152400</xdr:colOff>
      <xdr:row>91</xdr:row>
      <xdr:rowOff>112288</xdr:rowOff>
    </xdr:to>
    <xdr:cxnSp macro="">
      <xdr:nvCxnSpPr>
        <xdr:cNvPr id="236" name="直線コネクタ 235"/>
        <xdr:cNvCxnSpPr/>
      </xdr:nvCxnSpPr>
      <xdr:spPr>
        <a:xfrm>
          <a:off x="4546600" y="1571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44050</xdr:rowOff>
    </xdr:from>
    <xdr:to>
      <xdr:col>24</xdr:col>
      <xdr:colOff>63500</xdr:colOff>
      <xdr:row>98</xdr:row>
      <xdr:rowOff>116554</xdr:rowOff>
    </xdr:to>
    <xdr:cxnSp macro="">
      <xdr:nvCxnSpPr>
        <xdr:cNvPr id="237" name="直線コネクタ 236"/>
        <xdr:cNvCxnSpPr/>
      </xdr:nvCxnSpPr>
      <xdr:spPr>
        <a:xfrm flipV="1">
          <a:off x="3797300" y="16846150"/>
          <a:ext cx="838200" cy="72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136847</xdr:rowOff>
    </xdr:from>
    <xdr:ext cx="534377" cy="259045"/>
    <xdr:sp macro="" textlink="">
      <xdr:nvSpPr>
        <xdr:cNvPr id="238" name="衛生費平均値テキスト"/>
        <xdr:cNvSpPr txBox="1"/>
      </xdr:nvSpPr>
      <xdr:spPr>
        <a:xfrm>
          <a:off x="4686300" y="165960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113970</xdr:rowOff>
    </xdr:from>
    <xdr:to>
      <xdr:col>24</xdr:col>
      <xdr:colOff>114300</xdr:colOff>
      <xdr:row>98</xdr:row>
      <xdr:rowOff>44120</xdr:rowOff>
    </xdr:to>
    <xdr:sp macro="" textlink="">
      <xdr:nvSpPr>
        <xdr:cNvPr id="239" name="フローチャート: 判断 238"/>
        <xdr:cNvSpPr/>
      </xdr:nvSpPr>
      <xdr:spPr>
        <a:xfrm>
          <a:off x="4584700" y="1674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116554</xdr:rowOff>
    </xdr:from>
    <xdr:to>
      <xdr:col>19</xdr:col>
      <xdr:colOff>177800</xdr:colOff>
      <xdr:row>98</xdr:row>
      <xdr:rowOff>131147</xdr:rowOff>
    </xdr:to>
    <xdr:cxnSp macro="">
      <xdr:nvCxnSpPr>
        <xdr:cNvPr id="240" name="直線コネクタ 239"/>
        <xdr:cNvCxnSpPr/>
      </xdr:nvCxnSpPr>
      <xdr:spPr>
        <a:xfrm flipV="1">
          <a:off x="2908300" y="16918654"/>
          <a:ext cx="889000" cy="14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4642</xdr:rowOff>
    </xdr:from>
    <xdr:to>
      <xdr:col>20</xdr:col>
      <xdr:colOff>38100</xdr:colOff>
      <xdr:row>98</xdr:row>
      <xdr:rowOff>106242</xdr:rowOff>
    </xdr:to>
    <xdr:sp macro="" textlink="">
      <xdr:nvSpPr>
        <xdr:cNvPr id="241" name="フローチャート: 判断 240"/>
        <xdr:cNvSpPr/>
      </xdr:nvSpPr>
      <xdr:spPr>
        <a:xfrm>
          <a:off x="3746500" y="1680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122769</xdr:rowOff>
    </xdr:from>
    <xdr:ext cx="534377" cy="259045"/>
    <xdr:sp macro="" textlink="">
      <xdr:nvSpPr>
        <xdr:cNvPr id="242" name="テキスト ボックス 241"/>
        <xdr:cNvSpPr txBox="1"/>
      </xdr:nvSpPr>
      <xdr:spPr>
        <a:xfrm>
          <a:off x="3530111" y="1658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117011</xdr:rowOff>
    </xdr:from>
    <xdr:to>
      <xdr:col>15</xdr:col>
      <xdr:colOff>50800</xdr:colOff>
      <xdr:row>98</xdr:row>
      <xdr:rowOff>131147</xdr:rowOff>
    </xdr:to>
    <xdr:cxnSp macro="">
      <xdr:nvCxnSpPr>
        <xdr:cNvPr id="243" name="直線コネクタ 242"/>
        <xdr:cNvCxnSpPr/>
      </xdr:nvCxnSpPr>
      <xdr:spPr>
        <a:xfrm>
          <a:off x="2019300" y="16919111"/>
          <a:ext cx="889000" cy="14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20529</xdr:rowOff>
    </xdr:from>
    <xdr:to>
      <xdr:col>15</xdr:col>
      <xdr:colOff>101600</xdr:colOff>
      <xdr:row>98</xdr:row>
      <xdr:rowOff>122129</xdr:rowOff>
    </xdr:to>
    <xdr:sp macro="" textlink="">
      <xdr:nvSpPr>
        <xdr:cNvPr id="244" name="フローチャート: 判断 243"/>
        <xdr:cNvSpPr/>
      </xdr:nvSpPr>
      <xdr:spPr>
        <a:xfrm>
          <a:off x="2857500" y="1682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138656</xdr:rowOff>
    </xdr:from>
    <xdr:ext cx="534377" cy="259045"/>
    <xdr:sp macro="" textlink="">
      <xdr:nvSpPr>
        <xdr:cNvPr id="245" name="テキスト ボックス 244"/>
        <xdr:cNvSpPr txBox="1"/>
      </xdr:nvSpPr>
      <xdr:spPr>
        <a:xfrm>
          <a:off x="2641111" y="16597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117011</xdr:rowOff>
    </xdr:from>
    <xdr:to>
      <xdr:col>10</xdr:col>
      <xdr:colOff>114300</xdr:colOff>
      <xdr:row>98</xdr:row>
      <xdr:rowOff>124213</xdr:rowOff>
    </xdr:to>
    <xdr:cxnSp macro="">
      <xdr:nvCxnSpPr>
        <xdr:cNvPr id="246" name="直線コネクタ 245"/>
        <xdr:cNvCxnSpPr/>
      </xdr:nvCxnSpPr>
      <xdr:spPr>
        <a:xfrm flipV="1">
          <a:off x="1130300" y="16919111"/>
          <a:ext cx="889000" cy="7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27273</xdr:rowOff>
    </xdr:from>
    <xdr:to>
      <xdr:col>10</xdr:col>
      <xdr:colOff>165100</xdr:colOff>
      <xdr:row>98</xdr:row>
      <xdr:rowOff>128873</xdr:rowOff>
    </xdr:to>
    <xdr:sp macro="" textlink="">
      <xdr:nvSpPr>
        <xdr:cNvPr id="247" name="フローチャート: 判断 246"/>
        <xdr:cNvSpPr/>
      </xdr:nvSpPr>
      <xdr:spPr>
        <a:xfrm>
          <a:off x="1968500" y="16829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145400</xdr:rowOff>
    </xdr:from>
    <xdr:ext cx="534377" cy="259045"/>
    <xdr:sp macro="" textlink="">
      <xdr:nvSpPr>
        <xdr:cNvPr id="248" name="テキスト ボックス 247"/>
        <xdr:cNvSpPr txBox="1"/>
      </xdr:nvSpPr>
      <xdr:spPr>
        <a:xfrm>
          <a:off x="1752111" y="16604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8623</xdr:rowOff>
    </xdr:from>
    <xdr:to>
      <xdr:col>6</xdr:col>
      <xdr:colOff>38100</xdr:colOff>
      <xdr:row>98</xdr:row>
      <xdr:rowOff>110223</xdr:rowOff>
    </xdr:to>
    <xdr:sp macro="" textlink="">
      <xdr:nvSpPr>
        <xdr:cNvPr id="249" name="フローチャート: 判断 248"/>
        <xdr:cNvSpPr/>
      </xdr:nvSpPr>
      <xdr:spPr>
        <a:xfrm>
          <a:off x="1079500" y="1681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126750</xdr:rowOff>
    </xdr:from>
    <xdr:ext cx="534377" cy="259045"/>
    <xdr:sp macro="" textlink="">
      <xdr:nvSpPr>
        <xdr:cNvPr id="250" name="テキスト ボックス 249"/>
        <xdr:cNvSpPr txBox="1"/>
      </xdr:nvSpPr>
      <xdr:spPr>
        <a:xfrm>
          <a:off x="863111" y="1658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164700</xdr:rowOff>
    </xdr:from>
    <xdr:to>
      <xdr:col>24</xdr:col>
      <xdr:colOff>114300</xdr:colOff>
      <xdr:row>98</xdr:row>
      <xdr:rowOff>94850</xdr:rowOff>
    </xdr:to>
    <xdr:sp macro="" textlink="">
      <xdr:nvSpPr>
        <xdr:cNvPr id="256" name="楕円 255"/>
        <xdr:cNvSpPr/>
      </xdr:nvSpPr>
      <xdr:spPr>
        <a:xfrm>
          <a:off x="4584700" y="1679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92397</xdr:rowOff>
    </xdr:from>
    <xdr:ext cx="534377" cy="259045"/>
    <xdr:sp macro="" textlink="">
      <xdr:nvSpPr>
        <xdr:cNvPr id="257" name="衛生費該当値テキスト"/>
        <xdr:cNvSpPr txBox="1"/>
      </xdr:nvSpPr>
      <xdr:spPr>
        <a:xfrm>
          <a:off x="4686300" y="1672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65754</xdr:rowOff>
    </xdr:from>
    <xdr:to>
      <xdr:col>20</xdr:col>
      <xdr:colOff>38100</xdr:colOff>
      <xdr:row>98</xdr:row>
      <xdr:rowOff>167354</xdr:rowOff>
    </xdr:to>
    <xdr:sp macro="" textlink="">
      <xdr:nvSpPr>
        <xdr:cNvPr id="258" name="楕円 257"/>
        <xdr:cNvSpPr/>
      </xdr:nvSpPr>
      <xdr:spPr>
        <a:xfrm>
          <a:off x="3746500" y="16867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158481</xdr:rowOff>
    </xdr:from>
    <xdr:ext cx="534377" cy="259045"/>
    <xdr:sp macro="" textlink="">
      <xdr:nvSpPr>
        <xdr:cNvPr id="259" name="テキスト ボックス 258"/>
        <xdr:cNvSpPr txBox="1"/>
      </xdr:nvSpPr>
      <xdr:spPr>
        <a:xfrm>
          <a:off x="3530111" y="16960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80347</xdr:rowOff>
    </xdr:from>
    <xdr:to>
      <xdr:col>15</xdr:col>
      <xdr:colOff>101600</xdr:colOff>
      <xdr:row>99</xdr:row>
      <xdr:rowOff>10497</xdr:rowOff>
    </xdr:to>
    <xdr:sp macro="" textlink="">
      <xdr:nvSpPr>
        <xdr:cNvPr id="260" name="楕円 259"/>
        <xdr:cNvSpPr/>
      </xdr:nvSpPr>
      <xdr:spPr>
        <a:xfrm>
          <a:off x="2857500" y="1688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1624</xdr:rowOff>
    </xdr:from>
    <xdr:ext cx="534377" cy="259045"/>
    <xdr:sp macro="" textlink="">
      <xdr:nvSpPr>
        <xdr:cNvPr id="261" name="テキスト ボックス 260"/>
        <xdr:cNvSpPr txBox="1"/>
      </xdr:nvSpPr>
      <xdr:spPr>
        <a:xfrm>
          <a:off x="2641111" y="16975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66211</xdr:rowOff>
    </xdr:from>
    <xdr:to>
      <xdr:col>10</xdr:col>
      <xdr:colOff>165100</xdr:colOff>
      <xdr:row>98</xdr:row>
      <xdr:rowOff>167811</xdr:rowOff>
    </xdr:to>
    <xdr:sp macro="" textlink="">
      <xdr:nvSpPr>
        <xdr:cNvPr id="262" name="楕円 261"/>
        <xdr:cNvSpPr/>
      </xdr:nvSpPr>
      <xdr:spPr>
        <a:xfrm>
          <a:off x="1968500" y="1686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158938</xdr:rowOff>
    </xdr:from>
    <xdr:ext cx="534377" cy="259045"/>
    <xdr:sp macro="" textlink="">
      <xdr:nvSpPr>
        <xdr:cNvPr id="263" name="テキスト ボックス 262"/>
        <xdr:cNvSpPr txBox="1"/>
      </xdr:nvSpPr>
      <xdr:spPr>
        <a:xfrm>
          <a:off x="1752111" y="16961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73413</xdr:rowOff>
    </xdr:from>
    <xdr:to>
      <xdr:col>6</xdr:col>
      <xdr:colOff>38100</xdr:colOff>
      <xdr:row>99</xdr:row>
      <xdr:rowOff>3563</xdr:rowOff>
    </xdr:to>
    <xdr:sp macro="" textlink="">
      <xdr:nvSpPr>
        <xdr:cNvPr id="264" name="楕円 263"/>
        <xdr:cNvSpPr/>
      </xdr:nvSpPr>
      <xdr:spPr>
        <a:xfrm>
          <a:off x="1079500" y="1687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166140</xdr:rowOff>
    </xdr:from>
    <xdr:ext cx="534377" cy="259045"/>
    <xdr:sp macro="" textlink="">
      <xdr:nvSpPr>
        <xdr:cNvPr id="265" name="テキスト ボックス 264"/>
        <xdr:cNvSpPr txBox="1"/>
      </xdr:nvSpPr>
      <xdr:spPr>
        <a:xfrm>
          <a:off x="863111" y="16968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16256</xdr:rowOff>
    </xdr:from>
    <xdr:to>
      <xdr:col>54</xdr:col>
      <xdr:colOff>189865</xdr:colOff>
      <xdr:row>38</xdr:row>
      <xdr:rowOff>83921</xdr:rowOff>
    </xdr:to>
    <xdr:cxnSp macro="">
      <xdr:nvCxnSpPr>
        <xdr:cNvPr id="287" name="直線コネクタ 286"/>
        <xdr:cNvCxnSpPr/>
      </xdr:nvCxnSpPr>
      <xdr:spPr>
        <a:xfrm flipV="1">
          <a:off x="10475595" y="5331206"/>
          <a:ext cx="1270" cy="1267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87748</xdr:rowOff>
    </xdr:from>
    <xdr:ext cx="378565" cy="259045"/>
    <xdr:sp macro="" textlink="">
      <xdr:nvSpPr>
        <xdr:cNvPr id="288" name="労働費最小値テキスト"/>
        <xdr:cNvSpPr txBox="1"/>
      </xdr:nvSpPr>
      <xdr:spPr>
        <a:xfrm>
          <a:off x="10528300" y="6602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83921</xdr:rowOff>
    </xdr:from>
    <xdr:to>
      <xdr:col>55</xdr:col>
      <xdr:colOff>88900</xdr:colOff>
      <xdr:row>38</xdr:row>
      <xdr:rowOff>83921</xdr:rowOff>
    </xdr:to>
    <xdr:cxnSp macro="">
      <xdr:nvCxnSpPr>
        <xdr:cNvPr id="289" name="直線コネクタ 288"/>
        <xdr:cNvCxnSpPr/>
      </xdr:nvCxnSpPr>
      <xdr:spPr>
        <a:xfrm>
          <a:off x="10388600" y="6599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134383</xdr:rowOff>
    </xdr:from>
    <xdr:ext cx="469744" cy="259045"/>
    <xdr:sp macro="" textlink="">
      <xdr:nvSpPr>
        <xdr:cNvPr id="290" name="労働費最大値テキスト"/>
        <xdr:cNvSpPr txBox="1"/>
      </xdr:nvSpPr>
      <xdr:spPr>
        <a:xfrm>
          <a:off x="10528300" y="5106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16256</xdr:rowOff>
    </xdr:from>
    <xdr:to>
      <xdr:col>55</xdr:col>
      <xdr:colOff>88900</xdr:colOff>
      <xdr:row>31</xdr:row>
      <xdr:rowOff>16256</xdr:rowOff>
    </xdr:to>
    <xdr:cxnSp macro="">
      <xdr:nvCxnSpPr>
        <xdr:cNvPr id="291" name="直線コネクタ 290"/>
        <xdr:cNvCxnSpPr/>
      </xdr:nvCxnSpPr>
      <xdr:spPr>
        <a:xfrm>
          <a:off x="10388600" y="5331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119583</xdr:rowOff>
    </xdr:from>
    <xdr:to>
      <xdr:col>55</xdr:col>
      <xdr:colOff>0</xdr:colOff>
      <xdr:row>36</xdr:row>
      <xdr:rowOff>26772</xdr:rowOff>
    </xdr:to>
    <xdr:cxnSp macro="">
      <xdr:nvCxnSpPr>
        <xdr:cNvPr id="292" name="直線コネクタ 291"/>
        <xdr:cNvCxnSpPr/>
      </xdr:nvCxnSpPr>
      <xdr:spPr>
        <a:xfrm flipV="1">
          <a:off x="9639300" y="6120333"/>
          <a:ext cx="838200" cy="78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100702</xdr:rowOff>
    </xdr:from>
    <xdr:ext cx="378565" cy="259045"/>
    <xdr:sp macro="" textlink="">
      <xdr:nvSpPr>
        <xdr:cNvPr id="293" name="労働費平均値テキスト"/>
        <xdr:cNvSpPr txBox="1"/>
      </xdr:nvSpPr>
      <xdr:spPr>
        <a:xfrm>
          <a:off x="10528300" y="627290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122275</xdr:rowOff>
    </xdr:from>
    <xdr:to>
      <xdr:col>55</xdr:col>
      <xdr:colOff>50800</xdr:colOff>
      <xdr:row>37</xdr:row>
      <xdr:rowOff>52425</xdr:rowOff>
    </xdr:to>
    <xdr:sp macro="" textlink="">
      <xdr:nvSpPr>
        <xdr:cNvPr id="294" name="フローチャート: 判断 293"/>
        <xdr:cNvSpPr/>
      </xdr:nvSpPr>
      <xdr:spPr>
        <a:xfrm>
          <a:off x="10426700" y="629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4369</xdr:rowOff>
    </xdr:from>
    <xdr:to>
      <xdr:col>50</xdr:col>
      <xdr:colOff>114300</xdr:colOff>
      <xdr:row>36</xdr:row>
      <xdr:rowOff>26772</xdr:rowOff>
    </xdr:to>
    <xdr:cxnSp macro="">
      <xdr:nvCxnSpPr>
        <xdr:cNvPr id="295" name="直線コネクタ 294"/>
        <xdr:cNvCxnSpPr/>
      </xdr:nvCxnSpPr>
      <xdr:spPr>
        <a:xfrm>
          <a:off x="8750300" y="6176569"/>
          <a:ext cx="889000" cy="2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108560</xdr:rowOff>
    </xdr:from>
    <xdr:to>
      <xdr:col>50</xdr:col>
      <xdr:colOff>165100</xdr:colOff>
      <xdr:row>37</xdr:row>
      <xdr:rowOff>38710</xdr:rowOff>
    </xdr:to>
    <xdr:sp macro="" textlink="">
      <xdr:nvSpPr>
        <xdr:cNvPr id="296" name="フローチャート: 判断 295"/>
        <xdr:cNvSpPr/>
      </xdr:nvSpPr>
      <xdr:spPr>
        <a:xfrm>
          <a:off x="9588500" y="62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29837</xdr:rowOff>
    </xdr:from>
    <xdr:ext cx="378565" cy="259045"/>
    <xdr:sp macro="" textlink="">
      <xdr:nvSpPr>
        <xdr:cNvPr id="297" name="テキスト ボックス 296"/>
        <xdr:cNvSpPr txBox="1"/>
      </xdr:nvSpPr>
      <xdr:spPr>
        <a:xfrm>
          <a:off x="9450017" y="6373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4369</xdr:rowOff>
    </xdr:from>
    <xdr:to>
      <xdr:col>45</xdr:col>
      <xdr:colOff>177800</xdr:colOff>
      <xdr:row>36</xdr:row>
      <xdr:rowOff>29058</xdr:rowOff>
    </xdr:to>
    <xdr:cxnSp macro="">
      <xdr:nvCxnSpPr>
        <xdr:cNvPr id="298" name="直線コネクタ 297"/>
        <xdr:cNvCxnSpPr/>
      </xdr:nvCxnSpPr>
      <xdr:spPr>
        <a:xfrm flipV="1">
          <a:off x="7861300" y="6176569"/>
          <a:ext cx="889000" cy="2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103531</xdr:rowOff>
    </xdr:from>
    <xdr:to>
      <xdr:col>46</xdr:col>
      <xdr:colOff>38100</xdr:colOff>
      <xdr:row>37</xdr:row>
      <xdr:rowOff>33681</xdr:rowOff>
    </xdr:to>
    <xdr:sp macro="" textlink="">
      <xdr:nvSpPr>
        <xdr:cNvPr id="299" name="フローチャート: 判断 298"/>
        <xdr:cNvSpPr/>
      </xdr:nvSpPr>
      <xdr:spPr>
        <a:xfrm>
          <a:off x="8699500" y="627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24808</xdr:rowOff>
    </xdr:from>
    <xdr:ext cx="378565" cy="259045"/>
    <xdr:sp macro="" textlink="">
      <xdr:nvSpPr>
        <xdr:cNvPr id="300" name="テキスト ボックス 299"/>
        <xdr:cNvSpPr txBox="1"/>
      </xdr:nvSpPr>
      <xdr:spPr>
        <a:xfrm>
          <a:off x="8561017" y="63684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155245</xdr:rowOff>
    </xdr:from>
    <xdr:to>
      <xdr:col>41</xdr:col>
      <xdr:colOff>50800</xdr:colOff>
      <xdr:row>36</xdr:row>
      <xdr:rowOff>29058</xdr:rowOff>
    </xdr:to>
    <xdr:cxnSp macro="">
      <xdr:nvCxnSpPr>
        <xdr:cNvPr id="301" name="直線コネクタ 300"/>
        <xdr:cNvCxnSpPr/>
      </xdr:nvCxnSpPr>
      <xdr:spPr>
        <a:xfrm>
          <a:off x="6972300" y="6155995"/>
          <a:ext cx="889000" cy="45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88443</xdr:rowOff>
    </xdr:from>
    <xdr:to>
      <xdr:col>41</xdr:col>
      <xdr:colOff>101600</xdr:colOff>
      <xdr:row>37</xdr:row>
      <xdr:rowOff>18593</xdr:rowOff>
    </xdr:to>
    <xdr:sp macro="" textlink="">
      <xdr:nvSpPr>
        <xdr:cNvPr id="302" name="フローチャート: 判断 301"/>
        <xdr:cNvSpPr/>
      </xdr:nvSpPr>
      <xdr:spPr>
        <a:xfrm>
          <a:off x="7810500" y="6260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9720</xdr:rowOff>
    </xdr:from>
    <xdr:ext cx="378565" cy="259045"/>
    <xdr:sp macro="" textlink="">
      <xdr:nvSpPr>
        <xdr:cNvPr id="303" name="テキスト ボックス 302"/>
        <xdr:cNvSpPr txBox="1"/>
      </xdr:nvSpPr>
      <xdr:spPr>
        <a:xfrm>
          <a:off x="7672017" y="63533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60554</xdr:rowOff>
    </xdr:from>
    <xdr:to>
      <xdr:col>36</xdr:col>
      <xdr:colOff>165100</xdr:colOff>
      <xdr:row>36</xdr:row>
      <xdr:rowOff>162154</xdr:rowOff>
    </xdr:to>
    <xdr:sp macro="" textlink="">
      <xdr:nvSpPr>
        <xdr:cNvPr id="304" name="フローチャート: 判断 303"/>
        <xdr:cNvSpPr/>
      </xdr:nvSpPr>
      <xdr:spPr>
        <a:xfrm>
          <a:off x="6921500" y="6232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153281</xdr:rowOff>
    </xdr:from>
    <xdr:ext cx="378565" cy="259045"/>
    <xdr:sp macro="" textlink="">
      <xdr:nvSpPr>
        <xdr:cNvPr id="305" name="テキスト ボックス 304"/>
        <xdr:cNvSpPr txBox="1"/>
      </xdr:nvSpPr>
      <xdr:spPr>
        <a:xfrm>
          <a:off x="6783017" y="6325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68783</xdr:rowOff>
    </xdr:from>
    <xdr:to>
      <xdr:col>55</xdr:col>
      <xdr:colOff>50800</xdr:colOff>
      <xdr:row>35</xdr:row>
      <xdr:rowOff>170383</xdr:rowOff>
    </xdr:to>
    <xdr:sp macro="" textlink="">
      <xdr:nvSpPr>
        <xdr:cNvPr id="311" name="楕円 310"/>
        <xdr:cNvSpPr/>
      </xdr:nvSpPr>
      <xdr:spPr>
        <a:xfrm>
          <a:off x="10426700" y="6069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91660</xdr:rowOff>
    </xdr:from>
    <xdr:ext cx="469744" cy="259045"/>
    <xdr:sp macro="" textlink="">
      <xdr:nvSpPr>
        <xdr:cNvPr id="312" name="労働費該当値テキスト"/>
        <xdr:cNvSpPr txBox="1"/>
      </xdr:nvSpPr>
      <xdr:spPr>
        <a:xfrm>
          <a:off x="10528300" y="5920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147422</xdr:rowOff>
    </xdr:from>
    <xdr:to>
      <xdr:col>50</xdr:col>
      <xdr:colOff>165100</xdr:colOff>
      <xdr:row>36</xdr:row>
      <xdr:rowOff>77572</xdr:rowOff>
    </xdr:to>
    <xdr:sp macro="" textlink="">
      <xdr:nvSpPr>
        <xdr:cNvPr id="313" name="楕円 312"/>
        <xdr:cNvSpPr/>
      </xdr:nvSpPr>
      <xdr:spPr>
        <a:xfrm>
          <a:off x="9588500" y="614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34</xdr:row>
      <xdr:rowOff>94099</xdr:rowOff>
    </xdr:from>
    <xdr:ext cx="378565" cy="259045"/>
    <xdr:sp macro="" textlink="">
      <xdr:nvSpPr>
        <xdr:cNvPr id="314" name="テキスト ボックス 313"/>
        <xdr:cNvSpPr txBox="1"/>
      </xdr:nvSpPr>
      <xdr:spPr>
        <a:xfrm>
          <a:off x="9450017" y="59233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125019</xdr:rowOff>
    </xdr:from>
    <xdr:to>
      <xdr:col>46</xdr:col>
      <xdr:colOff>38100</xdr:colOff>
      <xdr:row>36</xdr:row>
      <xdr:rowOff>55169</xdr:rowOff>
    </xdr:to>
    <xdr:sp macro="" textlink="">
      <xdr:nvSpPr>
        <xdr:cNvPr id="315" name="楕円 314"/>
        <xdr:cNvSpPr/>
      </xdr:nvSpPr>
      <xdr:spPr>
        <a:xfrm>
          <a:off x="8699500" y="6125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71696</xdr:rowOff>
    </xdr:from>
    <xdr:ext cx="469744" cy="259045"/>
    <xdr:sp macro="" textlink="">
      <xdr:nvSpPr>
        <xdr:cNvPr id="316" name="テキスト ボックス 315"/>
        <xdr:cNvSpPr txBox="1"/>
      </xdr:nvSpPr>
      <xdr:spPr>
        <a:xfrm>
          <a:off x="8515428" y="5900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149708</xdr:rowOff>
    </xdr:from>
    <xdr:to>
      <xdr:col>41</xdr:col>
      <xdr:colOff>101600</xdr:colOff>
      <xdr:row>36</xdr:row>
      <xdr:rowOff>79858</xdr:rowOff>
    </xdr:to>
    <xdr:sp macro="" textlink="">
      <xdr:nvSpPr>
        <xdr:cNvPr id="317" name="楕円 316"/>
        <xdr:cNvSpPr/>
      </xdr:nvSpPr>
      <xdr:spPr>
        <a:xfrm>
          <a:off x="7810500" y="6150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96385</xdr:rowOff>
    </xdr:from>
    <xdr:ext cx="378565" cy="259045"/>
    <xdr:sp macro="" textlink="">
      <xdr:nvSpPr>
        <xdr:cNvPr id="318" name="テキスト ボックス 317"/>
        <xdr:cNvSpPr txBox="1"/>
      </xdr:nvSpPr>
      <xdr:spPr>
        <a:xfrm>
          <a:off x="7672017" y="59256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104445</xdr:rowOff>
    </xdr:from>
    <xdr:to>
      <xdr:col>36</xdr:col>
      <xdr:colOff>165100</xdr:colOff>
      <xdr:row>36</xdr:row>
      <xdr:rowOff>34595</xdr:rowOff>
    </xdr:to>
    <xdr:sp macro="" textlink="">
      <xdr:nvSpPr>
        <xdr:cNvPr id="319" name="楕円 318"/>
        <xdr:cNvSpPr/>
      </xdr:nvSpPr>
      <xdr:spPr>
        <a:xfrm>
          <a:off x="6921500" y="610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51122</xdr:rowOff>
    </xdr:from>
    <xdr:ext cx="469744" cy="259045"/>
    <xdr:sp macro="" textlink="">
      <xdr:nvSpPr>
        <xdr:cNvPr id="320" name="テキスト ボックス 319"/>
        <xdr:cNvSpPr txBox="1"/>
      </xdr:nvSpPr>
      <xdr:spPr>
        <a:xfrm>
          <a:off x="6737428" y="5880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56</xdr:row>
      <xdr:rowOff>35577</xdr:rowOff>
    </xdr:from>
    <xdr:ext cx="377026" cy="259045"/>
    <xdr:sp macro="" textlink="">
      <xdr:nvSpPr>
        <xdr:cNvPr id="334" name="テキスト ボックス 333"/>
        <xdr:cNvSpPr txBox="1"/>
      </xdr:nvSpPr>
      <xdr:spPr>
        <a:xfrm>
          <a:off x="6226974" y="963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53</xdr:row>
      <xdr:rowOff>168927</xdr:rowOff>
    </xdr:from>
    <xdr:ext cx="467179" cy="259045"/>
    <xdr:sp macro="" textlink="">
      <xdr:nvSpPr>
        <xdr:cNvPr id="336" name="テキスト ボックス 335"/>
        <xdr:cNvSpPr txBox="1"/>
      </xdr:nvSpPr>
      <xdr:spPr>
        <a:xfrm>
          <a:off x="6136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51</xdr:row>
      <xdr:rowOff>130827</xdr:rowOff>
    </xdr:from>
    <xdr:ext cx="467179" cy="259045"/>
    <xdr:sp macro="" textlink="">
      <xdr:nvSpPr>
        <xdr:cNvPr id="338" name="テキスト ボックス 337"/>
        <xdr:cNvSpPr txBox="1"/>
      </xdr:nvSpPr>
      <xdr:spPr>
        <a:xfrm>
          <a:off x="6136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49</xdr:row>
      <xdr:rowOff>92727</xdr:rowOff>
    </xdr:from>
    <xdr:ext cx="467179" cy="259045"/>
    <xdr:sp macro="" textlink="">
      <xdr:nvSpPr>
        <xdr:cNvPr id="340" name="テキスト ボックス 339"/>
        <xdr:cNvSpPr txBox="1"/>
      </xdr:nvSpPr>
      <xdr:spPr>
        <a:xfrm>
          <a:off x="6136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47</xdr:row>
      <xdr:rowOff>54627</xdr:rowOff>
    </xdr:from>
    <xdr:ext cx="467179" cy="259045"/>
    <xdr:sp macro="" textlink="">
      <xdr:nvSpPr>
        <xdr:cNvPr id="342" name="テキスト ボックス 341"/>
        <xdr:cNvSpPr txBox="1"/>
      </xdr:nvSpPr>
      <xdr:spPr>
        <a:xfrm>
          <a:off x="6136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100838</xdr:rowOff>
    </xdr:from>
    <xdr:to>
      <xdr:col>54</xdr:col>
      <xdr:colOff>189865</xdr:colOff>
      <xdr:row>59</xdr:row>
      <xdr:rowOff>44450</xdr:rowOff>
    </xdr:to>
    <xdr:cxnSp macro="">
      <xdr:nvCxnSpPr>
        <xdr:cNvPr id="344" name="直線コネクタ 343"/>
        <xdr:cNvCxnSpPr/>
      </xdr:nvCxnSpPr>
      <xdr:spPr>
        <a:xfrm flipV="1">
          <a:off x="10475595" y="8844788"/>
          <a:ext cx="1270" cy="1315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48277</xdr:rowOff>
    </xdr:from>
    <xdr:ext cx="249299" cy="259045"/>
    <xdr:sp macro="" textlink="">
      <xdr:nvSpPr>
        <xdr:cNvPr id="345" name="農林水産業費最小値テキスト"/>
        <xdr:cNvSpPr txBox="1"/>
      </xdr:nvSpPr>
      <xdr:spPr>
        <a:xfrm>
          <a:off x="10528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44450</xdr:rowOff>
    </xdr:from>
    <xdr:to>
      <xdr:col>55</xdr:col>
      <xdr:colOff>88900</xdr:colOff>
      <xdr:row>59</xdr:row>
      <xdr:rowOff>44450</xdr:rowOff>
    </xdr:to>
    <xdr:cxnSp macro="">
      <xdr:nvCxnSpPr>
        <xdr:cNvPr id="346" name="直線コネクタ 345"/>
        <xdr:cNvCxnSpPr/>
      </xdr:nvCxnSpPr>
      <xdr:spPr>
        <a:xfrm>
          <a:off x="10388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47515</xdr:rowOff>
    </xdr:from>
    <xdr:ext cx="469744" cy="259045"/>
    <xdr:sp macro="" textlink="">
      <xdr:nvSpPr>
        <xdr:cNvPr id="347" name="農林水産業費最大値テキスト"/>
        <xdr:cNvSpPr txBox="1"/>
      </xdr:nvSpPr>
      <xdr:spPr>
        <a:xfrm>
          <a:off x="10528300" y="8620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100838</xdr:rowOff>
    </xdr:from>
    <xdr:to>
      <xdr:col>55</xdr:col>
      <xdr:colOff>88900</xdr:colOff>
      <xdr:row>51</xdr:row>
      <xdr:rowOff>100838</xdr:rowOff>
    </xdr:to>
    <xdr:cxnSp macro="">
      <xdr:nvCxnSpPr>
        <xdr:cNvPr id="348" name="直線コネクタ 347"/>
        <xdr:cNvCxnSpPr/>
      </xdr:nvCxnSpPr>
      <xdr:spPr>
        <a:xfrm>
          <a:off x="10388600" y="8844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129794</xdr:rowOff>
    </xdr:from>
    <xdr:to>
      <xdr:col>55</xdr:col>
      <xdr:colOff>0</xdr:colOff>
      <xdr:row>58</xdr:row>
      <xdr:rowOff>141224</xdr:rowOff>
    </xdr:to>
    <xdr:cxnSp macro="">
      <xdr:nvCxnSpPr>
        <xdr:cNvPr id="349" name="直線コネクタ 348"/>
        <xdr:cNvCxnSpPr/>
      </xdr:nvCxnSpPr>
      <xdr:spPr>
        <a:xfrm flipV="1">
          <a:off x="9639300" y="10073894"/>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2049</xdr:rowOff>
    </xdr:from>
    <xdr:ext cx="378565" cy="259045"/>
    <xdr:sp macro="" textlink="">
      <xdr:nvSpPr>
        <xdr:cNvPr id="350" name="農林水産業費平均値テキスト"/>
        <xdr:cNvSpPr txBox="1"/>
      </xdr:nvSpPr>
      <xdr:spPr>
        <a:xfrm>
          <a:off x="10528300" y="97746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150622</xdr:rowOff>
    </xdr:from>
    <xdr:to>
      <xdr:col>55</xdr:col>
      <xdr:colOff>50800</xdr:colOff>
      <xdr:row>58</xdr:row>
      <xdr:rowOff>80772</xdr:rowOff>
    </xdr:to>
    <xdr:sp macro="" textlink="">
      <xdr:nvSpPr>
        <xdr:cNvPr id="351" name="フローチャート: 判断 350"/>
        <xdr:cNvSpPr/>
      </xdr:nvSpPr>
      <xdr:spPr>
        <a:xfrm>
          <a:off x="10426700" y="992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61214</xdr:rowOff>
    </xdr:from>
    <xdr:to>
      <xdr:col>50</xdr:col>
      <xdr:colOff>114300</xdr:colOff>
      <xdr:row>58</xdr:row>
      <xdr:rowOff>141224</xdr:rowOff>
    </xdr:to>
    <xdr:cxnSp macro="">
      <xdr:nvCxnSpPr>
        <xdr:cNvPr id="352" name="直線コネクタ 351"/>
        <xdr:cNvCxnSpPr/>
      </xdr:nvCxnSpPr>
      <xdr:spPr>
        <a:xfrm>
          <a:off x="8750300" y="10005314"/>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2794</xdr:rowOff>
    </xdr:from>
    <xdr:to>
      <xdr:col>50</xdr:col>
      <xdr:colOff>165100</xdr:colOff>
      <xdr:row>58</xdr:row>
      <xdr:rowOff>104394</xdr:rowOff>
    </xdr:to>
    <xdr:sp macro="" textlink="">
      <xdr:nvSpPr>
        <xdr:cNvPr id="353" name="フローチャート: 判断 352"/>
        <xdr:cNvSpPr/>
      </xdr:nvSpPr>
      <xdr:spPr>
        <a:xfrm>
          <a:off x="9588500" y="9946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56</xdr:row>
      <xdr:rowOff>120921</xdr:rowOff>
    </xdr:from>
    <xdr:ext cx="378565" cy="259045"/>
    <xdr:sp macro="" textlink="">
      <xdr:nvSpPr>
        <xdr:cNvPr id="354" name="テキスト ボックス 353"/>
        <xdr:cNvSpPr txBox="1"/>
      </xdr:nvSpPr>
      <xdr:spPr>
        <a:xfrm>
          <a:off x="9450017" y="9722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61214</xdr:rowOff>
    </xdr:from>
    <xdr:to>
      <xdr:col>45</xdr:col>
      <xdr:colOff>177800</xdr:colOff>
      <xdr:row>58</xdr:row>
      <xdr:rowOff>135890</xdr:rowOff>
    </xdr:to>
    <xdr:cxnSp macro="">
      <xdr:nvCxnSpPr>
        <xdr:cNvPr id="355" name="直線コネクタ 354"/>
        <xdr:cNvCxnSpPr/>
      </xdr:nvCxnSpPr>
      <xdr:spPr>
        <a:xfrm flipV="1">
          <a:off x="7861300" y="10005314"/>
          <a:ext cx="889000" cy="74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104902</xdr:rowOff>
    </xdr:from>
    <xdr:to>
      <xdr:col>46</xdr:col>
      <xdr:colOff>38100</xdr:colOff>
      <xdr:row>58</xdr:row>
      <xdr:rowOff>35052</xdr:rowOff>
    </xdr:to>
    <xdr:sp macro="" textlink="">
      <xdr:nvSpPr>
        <xdr:cNvPr id="356" name="フローチャート: 判断 355"/>
        <xdr:cNvSpPr/>
      </xdr:nvSpPr>
      <xdr:spPr>
        <a:xfrm>
          <a:off x="8699500" y="9877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56</xdr:row>
      <xdr:rowOff>51579</xdr:rowOff>
    </xdr:from>
    <xdr:ext cx="378565" cy="259045"/>
    <xdr:sp macro="" textlink="">
      <xdr:nvSpPr>
        <xdr:cNvPr id="357" name="テキスト ボックス 356"/>
        <xdr:cNvSpPr txBox="1"/>
      </xdr:nvSpPr>
      <xdr:spPr>
        <a:xfrm>
          <a:off x="8561017" y="96527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135890</xdr:rowOff>
    </xdr:from>
    <xdr:to>
      <xdr:col>41</xdr:col>
      <xdr:colOff>50800</xdr:colOff>
      <xdr:row>58</xdr:row>
      <xdr:rowOff>154178</xdr:rowOff>
    </xdr:to>
    <xdr:cxnSp macro="">
      <xdr:nvCxnSpPr>
        <xdr:cNvPr id="358" name="直線コネクタ 357"/>
        <xdr:cNvCxnSpPr/>
      </xdr:nvCxnSpPr>
      <xdr:spPr>
        <a:xfrm flipV="1">
          <a:off x="6972300" y="1007999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51562</xdr:rowOff>
    </xdr:from>
    <xdr:to>
      <xdr:col>41</xdr:col>
      <xdr:colOff>101600</xdr:colOff>
      <xdr:row>58</xdr:row>
      <xdr:rowOff>153162</xdr:rowOff>
    </xdr:to>
    <xdr:sp macro="" textlink="">
      <xdr:nvSpPr>
        <xdr:cNvPr id="359" name="フローチャート: 判断 358"/>
        <xdr:cNvSpPr/>
      </xdr:nvSpPr>
      <xdr:spPr>
        <a:xfrm>
          <a:off x="7810500" y="999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56</xdr:row>
      <xdr:rowOff>169689</xdr:rowOff>
    </xdr:from>
    <xdr:ext cx="378565" cy="259045"/>
    <xdr:sp macro="" textlink="">
      <xdr:nvSpPr>
        <xdr:cNvPr id="360" name="テキスト ボックス 359"/>
        <xdr:cNvSpPr txBox="1"/>
      </xdr:nvSpPr>
      <xdr:spPr>
        <a:xfrm>
          <a:off x="7672017" y="97708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72898</xdr:rowOff>
    </xdr:from>
    <xdr:to>
      <xdr:col>36</xdr:col>
      <xdr:colOff>165100</xdr:colOff>
      <xdr:row>59</xdr:row>
      <xdr:rowOff>3048</xdr:rowOff>
    </xdr:to>
    <xdr:sp macro="" textlink="">
      <xdr:nvSpPr>
        <xdr:cNvPr id="361" name="フローチャート: 判断 360"/>
        <xdr:cNvSpPr/>
      </xdr:nvSpPr>
      <xdr:spPr>
        <a:xfrm>
          <a:off x="6921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57</xdr:row>
      <xdr:rowOff>19575</xdr:rowOff>
    </xdr:from>
    <xdr:ext cx="378565" cy="259045"/>
    <xdr:sp macro="" textlink="">
      <xdr:nvSpPr>
        <xdr:cNvPr id="362" name="テキスト ボックス 361"/>
        <xdr:cNvSpPr txBox="1"/>
      </xdr:nvSpPr>
      <xdr:spPr>
        <a:xfrm>
          <a:off x="6783017" y="9792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78994</xdr:rowOff>
    </xdr:from>
    <xdr:to>
      <xdr:col>55</xdr:col>
      <xdr:colOff>50800</xdr:colOff>
      <xdr:row>59</xdr:row>
      <xdr:rowOff>9144</xdr:rowOff>
    </xdr:to>
    <xdr:sp macro="" textlink="">
      <xdr:nvSpPr>
        <xdr:cNvPr id="368" name="楕円 367"/>
        <xdr:cNvSpPr/>
      </xdr:nvSpPr>
      <xdr:spPr>
        <a:xfrm>
          <a:off x="10426700" y="1002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165371</xdr:rowOff>
    </xdr:from>
    <xdr:ext cx="378565" cy="259045"/>
    <xdr:sp macro="" textlink="">
      <xdr:nvSpPr>
        <xdr:cNvPr id="369" name="農林水産業費該当値テキスト"/>
        <xdr:cNvSpPr txBox="1"/>
      </xdr:nvSpPr>
      <xdr:spPr>
        <a:xfrm>
          <a:off x="10528300" y="99380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90424</xdr:rowOff>
    </xdr:from>
    <xdr:to>
      <xdr:col>50</xdr:col>
      <xdr:colOff>165100</xdr:colOff>
      <xdr:row>59</xdr:row>
      <xdr:rowOff>20574</xdr:rowOff>
    </xdr:to>
    <xdr:sp macro="" textlink="">
      <xdr:nvSpPr>
        <xdr:cNvPr id="370" name="楕円 369"/>
        <xdr:cNvSpPr/>
      </xdr:nvSpPr>
      <xdr:spPr>
        <a:xfrm>
          <a:off x="9588500" y="10034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59</xdr:row>
      <xdr:rowOff>11701</xdr:rowOff>
    </xdr:from>
    <xdr:ext cx="313932" cy="259045"/>
    <xdr:sp macro="" textlink="">
      <xdr:nvSpPr>
        <xdr:cNvPr id="371" name="テキスト ボックス 370"/>
        <xdr:cNvSpPr txBox="1"/>
      </xdr:nvSpPr>
      <xdr:spPr>
        <a:xfrm>
          <a:off x="9482333" y="101272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10414</xdr:rowOff>
    </xdr:from>
    <xdr:to>
      <xdr:col>46</xdr:col>
      <xdr:colOff>38100</xdr:colOff>
      <xdr:row>58</xdr:row>
      <xdr:rowOff>112014</xdr:rowOff>
    </xdr:to>
    <xdr:sp macro="" textlink="">
      <xdr:nvSpPr>
        <xdr:cNvPr id="372" name="楕円 371"/>
        <xdr:cNvSpPr/>
      </xdr:nvSpPr>
      <xdr:spPr>
        <a:xfrm>
          <a:off x="8699500" y="9954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103141</xdr:rowOff>
    </xdr:from>
    <xdr:ext cx="378565" cy="259045"/>
    <xdr:sp macro="" textlink="">
      <xdr:nvSpPr>
        <xdr:cNvPr id="373" name="テキスト ボックス 372"/>
        <xdr:cNvSpPr txBox="1"/>
      </xdr:nvSpPr>
      <xdr:spPr>
        <a:xfrm>
          <a:off x="8561017" y="10047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85090</xdr:rowOff>
    </xdr:from>
    <xdr:to>
      <xdr:col>41</xdr:col>
      <xdr:colOff>101600</xdr:colOff>
      <xdr:row>59</xdr:row>
      <xdr:rowOff>15240</xdr:rowOff>
    </xdr:to>
    <xdr:sp macro="" textlink="">
      <xdr:nvSpPr>
        <xdr:cNvPr id="374" name="楕円 373"/>
        <xdr:cNvSpPr/>
      </xdr:nvSpPr>
      <xdr:spPr>
        <a:xfrm>
          <a:off x="7810500" y="1002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59</xdr:row>
      <xdr:rowOff>6367</xdr:rowOff>
    </xdr:from>
    <xdr:ext cx="378565" cy="259045"/>
    <xdr:sp macro="" textlink="">
      <xdr:nvSpPr>
        <xdr:cNvPr id="375" name="テキスト ボックス 374"/>
        <xdr:cNvSpPr txBox="1"/>
      </xdr:nvSpPr>
      <xdr:spPr>
        <a:xfrm>
          <a:off x="7672017" y="101219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103378</xdr:rowOff>
    </xdr:from>
    <xdr:to>
      <xdr:col>36</xdr:col>
      <xdr:colOff>165100</xdr:colOff>
      <xdr:row>59</xdr:row>
      <xdr:rowOff>33528</xdr:rowOff>
    </xdr:to>
    <xdr:sp macro="" textlink="">
      <xdr:nvSpPr>
        <xdr:cNvPr id="376" name="楕円 375"/>
        <xdr:cNvSpPr/>
      </xdr:nvSpPr>
      <xdr:spPr>
        <a:xfrm>
          <a:off x="6921500" y="10047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59</xdr:row>
      <xdr:rowOff>24655</xdr:rowOff>
    </xdr:from>
    <xdr:ext cx="313932" cy="259045"/>
    <xdr:sp macro="" textlink="">
      <xdr:nvSpPr>
        <xdr:cNvPr id="377" name="テキスト ボックス 376"/>
        <xdr:cNvSpPr txBox="1"/>
      </xdr:nvSpPr>
      <xdr:spPr>
        <a:xfrm>
          <a:off x="6815333" y="101402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124704</xdr:rowOff>
    </xdr:from>
    <xdr:to>
      <xdr:col>54</xdr:col>
      <xdr:colOff>189865</xdr:colOff>
      <xdr:row>78</xdr:row>
      <xdr:rowOff>42500</xdr:rowOff>
    </xdr:to>
    <xdr:cxnSp macro="">
      <xdr:nvCxnSpPr>
        <xdr:cNvPr id="399" name="直線コネクタ 398"/>
        <xdr:cNvCxnSpPr/>
      </xdr:nvCxnSpPr>
      <xdr:spPr>
        <a:xfrm flipV="1">
          <a:off x="10475595" y="12297654"/>
          <a:ext cx="1270" cy="1117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46327</xdr:rowOff>
    </xdr:from>
    <xdr:ext cx="469744" cy="259045"/>
    <xdr:sp macro="" textlink="">
      <xdr:nvSpPr>
        <xdr:cNvPr id="400" name="商工費最小値テキスト"/>
        <xdr:cNvSpPr txBox="1"/>
      </xdr:nvSpPr>
      <xdr:spPr>
        <a:xfrm>
          <a:off x="10528300" y="1341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42500</xdr:rowOff>
    </xdr:from>
    <xdr:to>
      <xdr:col>55</xdr:col>
      <xdr:colOff>88900</xdr:colOff>
      <xdr:row>78</xdr:row>
      <xdr:rowOff>42500</xdr:rowOff>
    </xdr:to>
    <xdr:cxnSp macro="">
      <xdr:nvCxnSpPr>
        <xdr:cNvPr id="401" name="直線コネクタ 400"/>
        <xdr:cNvCxnSpPr/>
      </xdr:nvCxnSpPr>
      <xdr:spPr>
        <a:xfrm>
          <a:off x="10388600" y="1341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71381</xdr:rowOff>
    </xdr:from>
    <xdr:ext cx="534377" cy="259045"/>
    <xdr:sp macro="" textlink="">
      <xdr:nvSpPr>
        <xdr:cNvPr id="402" name="商工費最大値テキスト"/>
        <xdr:cNvSpPr txBox="1"/>
      </xdr:nvSpPr>
      <xdr:spPr>
        <a:xfrm>
          <a:off x="10528300" y="1207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124704</xdr:rowOff>
    </xdr:from>
    <xdr:to>
      <xdr:col>55</xdr:col>
      <xdr:colOff>88900</xdr:colOff>
      <xdr:row>71</xdr:row>
      <xdr:rowOff>124704</xdr:rowOff>
    </xdr:to>
    <xdr:cxnSp macro="">
      <xdr:nvCxnSpPr>
        <xdr:cNvPr id="403" name="直線コネクタ 402"/>
        <xdr:cNvCxnSpPr/>
      </xdr:nvCxnSpPr>
      <xdr:spPr>
        <a:xfrm>
          <a:off x="10388600" y="12297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22977</xdr:rowOff>
    </xdr:from>
    <xdr:to>
      <xdr:col>55</xdr:col>
      <xdr:colOff>0</xdr:colOff>
      <xdr:row>76</xdr:row>
      <xdr:rowOff>128636</xdr:rowOff>
    </xdr:to>
    <xdr:cxnSp macro="">
      <xdr:nvCxnSpPr>
        <xdr:cNvPr id="404" name="直線コネクタ 403"/>
        <xdr:cNvCxnSpPr/>
      </xdr:nvCxnSpPr>
      <xdr:spPr>
        <a:xfrm flipV="1">
          <a:off x="9639300" y="13053177"/>
          <a:ext cx="838200" cy="105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97045</xdr:rowOff>
    </xdr:from>
    <xdr:ext cx="469744" cy="259045"/>
    <xdr:sp macro="" textlink="">
      <xdr:nvSpPr>
        <xdr:cNvPr id="405" name="商工費平均値テキスト"/>
        <xdr:cNvSpPr txBox="1"/>
      </xdr:nvSpPr>
      <xdr:spPr>
        <a:xfrm>
          <a:off x="10528300" y="131272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118618</xdr:rowOff>
    </xdr:from>
    <xdr:to>
      <xdr:col>55</xdr:col>
      <xdr:colOff>50800</xdr:colOff>
      <xdr:row>77</xdr:row>
      <xdr:rowOff>48768</xdr:rowOff>
    </xdr:to>
    <xdr:sp macro="" textlink="">
      <xdr:nvSpPr>
        <xdr:cNvPr id="406" name="フローチャート: 判断 405"/>
        <xdr:cNvSpPr/>
      </xdr:nvSpPr>
      <xdr:spPr>
        <a:xfrm>
          <a:off x="10426700" y="131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91419</xdr:rowOff>
    </xdr:from>
    <xdr:to>
      <xdr:col>50</xdr:col>
      <xdr:colOff>114300</xdr:colOff>
      <xdr:row>76</xdr:row>
      <xdr:rowOff>128636</xdr:rowOff>
    </xdr:to>
    <xdr:cxnSp macro="">
      <xdr:nvCxnSpPr>
        <xdr:cNvPr id="407" name="直線コネクタ 406"/>
        <xdr:cNvCxnSpPr/>
      </xdr:nvCxnSpPr>
      <xdr:spPr>
        <a:xfrm>
          <a:off x="8750300" y="13121619"/>
          <a:ext cx="889000" cy="37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169824</xdr:rowOff>
    </xdr:from>
    <xdr:to>
      <xdr:col>50</xdr:col>
      <xdr:colOff>165100</xdr:colOff>
      <xdr:row>77</xdr:row>
      <xdr:rowOff>99974</xdr:rowOff>
    </xdr:to>
    <xdr:sp macro="" textlink="">
      <xdr:nvSpPr>
        <xdr:cNvPr id="408" name="フローチャート: 判断 407"/>
        <xdr:cNvSpPr/>
      </xdr:nvSpPr>
      <xdr:spPr>
        <a:xfrm>
          <a:off x="9588500" y="1320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91101</xdr:rowOff>
    </xdr:from>
    <xdr:ext cx="469744" cy="259045"/>
    <xdr:sp macro="" textlink="">
      <xdr:nvSpPr>
        <xdr:cNvPr id="409" name="テキスト ボックス 408"/>
        <xdr:cNvSpPr txBox="1"/>
      </xdr:nvSpPr>
      <xdr:spPr>
        <a:xfrm>
          <a:off x="9404428" y="13292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91419</xdr:rowOff>
    </xdr:from>
    <xdr:to>
      <xdr:col>45</xdr:col>
      <xdr:colOff>177800</xdr:colOff>
      <xdr:row>76</xdr:row>
      <xdr:rowOff>108383</xdr:rowOff>
    </xdr:to>
    <xdr:cxnSp macro="">
      <xdr:nvCxnSpPr>
        <xdr:cNvPr id="410" name="直線コネクタ 409"/>
        <xdr:cNvCxnSpPr/>
      </xdr:nvCxnSpPr>
      <xdr:spPr>
        <a:xfrm flipV="1">
          <a:off x="7861300" y="13121619"/>
          <a:ext cx="889000" cy="16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144678</xdr:rowOff>
    </xdr:from>
    <xdr:to>
      <xdr:col>46</xdr:col>
      <xdr:colOff>38100</xdr:colOff>
      <xdr:row>77</xdr:row>
      <xdr:rowOff>74828</xdr:rowOff>
    </xdr:to>
    <xdr:sp macro="" textlink="">
      <xdr:nvSpPr>
        <xdr:cNvPr id="411" name="フローチャート: 判断 410"/>
        <xdr:cNvSpPr/>
      </xdr:nvSpPr>
      <xdr:spPr>
        <a:xfrm>
          <a:off x="86995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65955</xdr:rowOff>
    </xdr:from>
    <xdr:ext cx="469744" cy="259045"/>
    <xdr:sp macro="" textlink="">
      <xdr:nvSpPr>
        <xdr:cNvPr id="412" name="テキスト ボックス 411"/>
        <xdr:cNvSpPr txBox="1"/>
      </xdr:nvSpPr>
      <xdr:spPr>
        <a:xfrm>
          <a:off x="8515428" y="13267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100061</xdr:rowOff>
    </xdr:from>
    <xdr:to>
      <xdr:col>41</xdr:col>
      <xdr:colOff>50800</xdr:colOff>
      <xdr:row>76</xdr:row>
      <xdr:rowOff>108383</xdr:rowOff>
    </xdr:to>
    <xdr:cxnSp macro="">
      <xdr:nvCxnSpPr>
        <xdr:cNvPr id="413" name="直線コネクタ 412"/>
        <xdr:cNvCxnSpPr/>
      </xdr:nvCxnSpPr>
      <xdr:spPr>
        <a:xfrm>
          <a:off x="6972300" y="13130261"/>
          <a:ext cx="889000" cy="8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59548</xdr:rowOff>
    </xdr:from>
    <xdr:to>
      <xdr:col>41</xdr:col>
      <xdr:colOff>101600</xdr:colOff>
      <xdr:row>77</xdr:row>
      <xdr:rowOff>161148</xdr:rowOff>
    </xdr:to>
    <xdr:sp macro="" textlink="">
      <xdr:nvSpPr>
        <xdr:cNvPr id="414" name="フローチャート: 判断 413"/>
        <xdr:cNvSpPr/>
      </xdr:nvSpPr>
      <xdr:spPr>
        <a:xfrm>
          <a:off x="7810500" y="1326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152275</xdr:rowOff>
    </xdr:from>
    <xdr:ext cx="469744" cy="259045"/>
    <xdr:sp macro="" textlink="">
      <xdr:nvSpPr>
        <xdr:cNvPr id="415" name="テキスト ボックス 414"/>
        <xdr:cNvSpPr txBox="1"/>
      </xdr:nvSpPr>
      <xdr:spPr>
        <a:xfrm>
          <a:off x="7626428" y="13353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55479</xdr:rowOff>
    </xdr:from>
    <xdr:to>
      <xdr:col>36</xdr:col>
      <xdr:colOff>165100</xdr:colOff>
      <xdr:row>77</xdr:row>
      <xdr:rowOff>157079</xdr:rowOff>
    </xdr:to>
    <xdr:sp macro="" textlink="">
      <xdr:nvSpPr>
        <xdr:cNvPr id="416" name="フローチャート: 判断 415"/>
        <xdr:cNvSpPr/>
      </xdr:nvSpPr>
      <xdr:spPr>
        <a:xfrm>
          <a:off x="6921500" y="1325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148206</xdr:rowOff>
    </xdr:from>
    <xdr:ext cx="469744" cy="259045"/>
    <xdr:sp macro="" textlink="">
      <xdr:nvSpPr>
        <xdr:cNvPr id="417" name="テキスト ボックス 416"/>
        <xdr:cNvSpPr txBox="1"/>
      </xdr:nvSpPr>
      <xdr:spPr>
        <a:xfrm>
          <a:off x="6737428" y="13349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143627</xdr:rowOff>
    </xdr:from>
    <xdr:to>
      <xdr:col>55</xdr:col>
      <xdr:colOff>50800</xdr:colOff>
      <xdr:row>76</xdr:row>
      <xdr:rowOff>73777</xdr:rowOff>
    </xdr:to>
    <xdr:sp macro="" textlink="">
      <xdr:nvSpPr>
        <xdr:cNvPr id="423" name="楕円 422"/>
        <xdr:cNvSpPr/>
      </xdr:nvSpPr>
      <xdr:spPr>
        <a:xfrm>
          <a:off x="10426700" y="13002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166504</xdr:rowOff>
    </xdr:from>
    <xdr:ext cx="534377" cy="259045"/>
    <xdr:sp macro="" textlink="">
      <xdr:nvSpPr>
        <xdr:cNvPr id="424" name="商工費該当値テキスト"/>
        <xdr:cNvSpPr txBox="1"/>
      </xdr:nvSpPr>
      <xdr:spPr>
        <a:xfrm>
          <a:off x="10528300" y="1285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77836</xdr:rowOff>
    </xdr:from>
    <xdr:to>
      <xdr:col>50</xdr:col>
      <xdr:colOff>165100</xdr:colOff>
      <xdr:row>77</xdr:row>
      <xdr:rowOff>7986</xdr:rowOff>
    </xdr:to>
    <xdr:sp macro="" textlink="">
      <xdr:nvSpPr>
        <xdr:cNvPr id="425" name="楕円 424"/>
        <xdr:cNvSpPr/>
      </xdr:nvSpPr>
      <xdr:spPr>
        <a:xfrm>
          <a:off x="9588500" y="1310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24513</xdr:rowOff>
    </xdr:from>
    <xdr:ext cx="469744" cy="259045"/>
    <xdr:sp macro="" textlink="">
      <xdr:nvSpPr>
        <xdr:cNvPr id="426" name="テキスト ボックス 425"/>
        <xdr:cNvSpPr txBox="1"/>
      </xdr:nvSpPr>
      <xdr:spPr>
        <a:xfrm>
          <a:off x="9404428" y="12883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40619</xdr:rowOff>
    </xdr:from>
    <xdr:to>
      <xdr:col>46</xdr:col>
      <xdr:colOff>38100</xdr:colOff>
      <xdr:row>76</xdr:row>
      <xdr:rowOff>142219</xdr:rowOff>
    </xdr:to>
    <xdr:sp macro="" textlink="">
      <xdr:nvSpPr>
        <xdr:cNvPr id="427" name="楕円 426"/>
        <xdr:cNvSpPr/>
      </xdr:nvSpPr>
      <xdr:spPr>
        <a:xfrm>
          <a:off x="8699500" y="1307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74</xdr:row>
      <xdr:rowOff>158747</xdr:rowOff>
    </xdr:from>
    <xdr:ext cx="469744" cy="259045"/>
    <xdr:sp macro="" textlink="">
      <xdr:nvSpPr>
        <xdr:cNvPr id="428" name="テキスト ボックス 427"/>
        <xdr:cNvSpPr txBox="1"/>
      </xdr:nvSpPr>
      <xdr:spPr>
        <a:xfrm>
          <a:off x="8515428" y="12846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57583</xdr:rowOff>
    </xdr:from>
    <xdr:to>
      <xdr:col>41</xdr:col>
      <xdr:colOff>101600</xdr:colOff>
      <xdr:row>76</xdr:row>
      <xdr:rowOff>159183</xdr:rowOff>
    </xdr:to>
    <xdr:sp macro="" textlink="">
      <xdr:nvSpPr>
        <xdr:cNvPr id="429" name="楕円 428"/>
        <xdr:cNvSpPr/>
      </xdr:nvSpPr>
      <xdr:spPr>
        <a:xfrm>
          <a:off x="7810500" y="1308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4259</xdr:rowOff>
    </xdr:from>
    <xdr:ext cx="469744" cy="259045"/>
    <xdr:sp macro="" textlink="">
      <xdr:nvSpPr>
        <xdr:cNvPr id="430" name="テキスト ボックス 429"/>
        <xdr:cNvSpPr txBox="1"/>
      </xdr:nvSpPr>
      <xdr:spPr>
        <a:xfrm>
          <a:off x="7626428" y="1286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49261</xdr:rowOff>
    </xdr:from>
    <xdr:to>
      <xdr:col>36</xdr:col>
      <xdr:colOff>165100</xdr:colOff>
      <xdr:row>76</xdr:row>
      <xdr:rowOff>150861</xdr:rowOff>
    </xdr:to>
    <xdr:sp macro="" textlink="">
      <xdr:nvSpPr>
        <xdr:cNvPr id="431" name="楕円 430"/>
        <xdr:cNvSpPr/>
      </xdr:nvSpPr>
      <xdr:spPr>
        <a:xfrm>
          <a:off x="6921500" y="1307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74</xdr:row>
      <xdr:rowOff>167388</xdr:rowOff>
    </xdr:from>
    <xdr:ext cx="469744" cy="259045"/>
    <xdr:sp macro="" textlink="">
      <xdr:nvSpPr>
        <xdr:cNvPr id="432" name="テキスト ボックス 431"/>
        <xdr:cNvSpPr txBox="1"/>
      </xdr:nvSpPr>
      <xdr:spPr>
        <a:xfrm>
          <a:off x="6737428" y="1285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0" name="テキスト ボックス 44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69345</xdr:rowOff>
    </xdr:from>
    <xdr:to>
      <xdr:col>54</xdr:col>
      <xdr:colOff>189865</xdr:colOff>
      <xdr:row>98</xdr:row>
      <xdr:rowOff>78648</xdr:rowOff>
    </xdr:to>
    <xdr:cxnSp macro="">
      <xdr:nvCxnSpPr>
        <xdr:cNvPr id="456" name="直線コネクタ 455"/>
        <xdr:cNvCxnSpPr/>
      </xdr:nvCxnSpPr>
      <xdr:spPr>
        <a:xfrm flipV="1">
          <a:off x="10475595" y="15499845"/>
          <a:ext cx="1270" cy="1380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82475</xdr:rowOff>
    </xdr:from>
    <xdr:ext cx="534377" cy="259045"/>
    <xdr:sp macro="" textlink="">
      <xdr:nvSpPr>
        <xdr:cNvPr id="457" name="土木費最小値テキスト"/>
        <xdr:cNvSpPr txBox="1"/>
      </xdr:nvSpPr>
      <xdr:spPr>
        <a:xfrm>
          <a:off x="10528300" y="1688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78648</xdr:rowOff>
    </xdr:from>
    <xdr:to>
      <xdr:col>55</xdr:col>
      <xdr:colOff>88900</xdr:colOff>
      <xdr:row>98</xdr:row>
      <xdr:rowOff>78648</xdr:rowOff>
    </xdr:to>
    <xdr:cxnSp macro="">
      <xdr:nvCxnSpPr>
        <xdr:cNvPr id="458" name="直線コネクタ 457"/>
        <xdr:cNvCxnSpPr/>
      </xdr:nvCxnSpPr>
      <xdr:spPr>
        <a:xfrm>
          <a:off x="10388600" y="1688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16022</xdr:rowOff>
    </xdr:from>
    <xdr:ext cx="599010" cy="259045"/>
    <xdr:sp macro="" textlink="">
      <xdr:nvSpPr>
        <xdr:cNvPr id="459" name="土木費最大値テキスト"/>
        <xdr:cNvSpPr txBox="1"/>
      </xdr:nvSpPr>
      <xdr:spPr>
        <a:xfrm>
          <a:off x="10528300" y="15275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199,233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69345</xdr:rowOff>
    </xdr:from>
    <xdr:to>
      <xdr:col>55</xdr:col>
      <xdr:colOff>88900</xdr:colOff>
      <xdr:row>90</xdr:row>
      <xdr:rowOff>69345</xdr:rowOff>
    </xdr:to>
    <xdr:cxnSp macro="">
      <xdr:nvCxnSpPr>
        <xdr:cNvPr id="460" name="直線コネクタ 459"/>
        <xdr:cNvCxnSpPr/>
      </xdr:nvCxnSpPr>
      <xdr:spPr>
        <a:xfrm>
          <a:off x="10388600" y="15499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120634</xdr:rowOff>
    </xdr:from>
    <xdr:to>
      <xdr:col>55</xdr:col>
      <xdr:colOff>0</xdr:colOff>
      <xdr:row>97</xdr:row>
      <xdr:rowOff>51505</xdr:rowOff>
    </xdr:to>
    <xdr:cxnSp macro="">
      <xdr:nvCxnSpPr>
        <xdr:cNvPr id="461" name="直線コネクタ 460"/>
        <xdr:cNvCxnSpPr/>
      </xdr:nvCxnSpPr>
      <xdr:spPr>
        <a:xfrm flipV="1">
          <a:off x="9639300" y="16579834"/>
          <a:ext cx="838200" cy="102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21440</xdr:rowOff>
    </xdr:from>
    <xdr:ext cx="534377" cy="259045"/>
    <xdr:sp macro="" textlink="">
      <xdr:nvSpPr>
        <xdr:cNvPr id="462" name="土木費平均値テキスト"/>
        <xdr:cNvSpPr txBox="1"/>
      </xdr:nvSpPr>
      <xdr:spPr>
        <a:xfrm>
          <a:off x="10528300" y="166520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43013</xdr:rowOff>
    </xdr:from>
    <xdr:to>
      <xdr:col>55</xdr:col>
      <xdr:colOff>50800</xdr:colOff>
      <xdr:row>97</xdr:row>
      <xdr:rowOff>144613</xdr:rowOff>
    </xdr:to>
    <xdr:sp macro="" textlink="">
      <xdr:nvSpPr>
        <xdr:cNvPr id="463" name="フローチャート: 判断 462"/>
        <xdr:cNvSpPr/>
      </xdr:nvSpPr>
      <xdr:spPr>
        <a:xfrm>
          <a:off x="10426700" y="1667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51505</xdr:rowOff>
    </xdr:from>
    <xdr:to>
      <xdr:col>50</xdr:col>
      <xdr:colOff>114300</xdr:colOff>
      <xdr:row>97</xdr:row>
      <xdr:rowOff>53518</xdr:rowOff>
    </xdr:to>
    <xdr:cxnSp macro="">
      <xdr:nvCxnSpPr>
        <xdr:cNvPr id="464" name="直線コネクタ 463"/>
        <xdr:cNvCxnSpPr/>
      </xdr:nvCxnSpPr>
      <xdr:spPr>
        <a:xfrm flipV="1">
          <a:off x="8750300" y="16682155"/>
          <a:ext cx="889000" cy="2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48971</xdr:rowOff>
    </xdr:from>
    <xdr:to>
      <xdr:col>50</xdr:col>
      <xdr:colOff>165100</xdr:colOff>
      <xdr:row>97</xdr:row>
      <xdr:rowOff>150571</xdr:rowOff>
    </xdr:to>
    <xdr:sp macro="" textlink="">
      <xdr:nvSpPr>
        <xdr:cNvPr id="465" name="フローチャート: 判断 464"/>
        <xdr:cNvSpPr/>
      </xdr:nvSpPr>
      <xdr:spPr>
        <a:xfrm>
          <a:off x="9588500" y="1667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141698</xdr:rowOff>
    </xdr:from>
    <xdr:ext cx="534377" cy="259045"/>
    <xdr:sp macro="" textlink="">
      <xdr:nvSpPr>
        <xdr:cNvPr id="466" name="テキスト ボックス 465"/>
        <xdr:cNvSpPr txBox="1"/>
      </xdr:nvSpPr>
      <xdr:spPr>
        <a:xfrm>
          <a:off x="9372111" y="16772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35558</xdr:rowOff>
    </xdr:from>
    <xdr:to>
      <xdr:col>45</xdr:col>
      <xdr:colOff>177800</xdr:colOff>
      <xdr:row>97</xdr:row>
      <xdr:rowOff>53518</xdr:rowOff>
    </xdr:to>
    <xdr:cxnSp macro="">
      <xdr:nvCxnSpPr>
        <xdr:cNvPr id="467" name="直線コネクタ 466"/>
        <xdr:cNvCxnSpPr/>
      </xdr:nvCxnSpPr>
      <xdr:spPr>
        <a:xfrm>
          <a:off x="7861300" y="16666208"/>
          <a:ext cx="889000" cy="1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76860</xdr:rowOff>
    </xdr:from>
    <xdr:to>
      <xdr:col>46</xdr:col>
      <xdr:colOff>38100</xdr:colOff>
      <xdr:row>98</xdr:row>
      <xdr:rowOff>7010</xdr:rowOff>
    </xdr:to>
    <xdr:sp macro="" textlink="">
      <xdr:nvSpPr>
        <xdr:cNvPr id="468" name="フローチャート: 判断 467"/>
        <xdr:cNvSpPr/>
      </xdr:nvSpPr>
      <xdr:spPr>
        <a:xfrm>
          <a:off x="8699500" y="1670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169587</xdr:rowOff>
    </xdr:from>
    <xdr:ext cx="534377" cy="259045"/>
    <xdr:sp macro="" textlink="">
      <xdr:nvSpPr>
        <xdr:cNvPr id="469" name="テキスト ボックス 468"/>
        <xdr:cNvSpPr txBox="1"/>
      </xdr:nvSpPr>
      <xdr:spPr>
        <a:xfrm>
          <a:off x="8483111" y="16800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35558</xdr:rowOff>
    </xdr:from>
    <xdr:to>
      <xdr:col>41</xdr:col>
      <xdr:colOff>50800</xdr:colOff>
      <xdr:row>97</xdr:row>
      <xdr:rowOff>60666</xdr:rowOff>
    </xdr:to>
    <xdr:cxnSp macro="">
      <xdr:nvCxnSpPr>
        <xdr:cNvPr id="470" name="直線コネクタ 469"/>
        <xdr:cNvCxnSpPr/>
      </xdr:nvCxnSpPr>
      <xdr:spPr>
        <a:xfrm flipV="1">
          <a:off x="6972300" y="16666208"/>
          <a:ext cx="889000" cy="25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72853</xdr:rowOff>
    </xdr:from>
    <xdr:to>
      <xdr:col>41</xdr:col>
      <xdr:colOff>101600</xdr:colOff>
      <xdr:row>98</xdr:row>
      <xdr:rowOff>3003</xdr:rowOff>
    </xdr:to>
    <xdr:sp macro="" textlink="">
      <xdr:nvSpPr>
        <xdr:cNvPr id="471" name="フローチャート: 判断 470"/>
        <xdr:cNvSpPr/>
      </xdr:nvSpPr>
      <xdr:spPr>
        <a:xfrm>
          <a:off x="7810500" y="16703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165580</xdr:rowOff>
    </xdr:from>
    <xdr:ext cx="534377" cy="259045"/>
    <xdr:sp macro="" textlink="">
      <xdr:nvSpPr>
        <xdr:cNvPr id="472" name="テキスト ボックス 471"/>
        <xdr:cNvSpPr txBox="1"/>
      </xdr:nvSpPr>
      <xdr:spPr>
        <a:xfrm>
          <a:off x="7594111" y="16796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34851</xdr:rowOff>
    </xdr:from>
    <xdr:to>
      <xdr:col>36</xdr:col>
      <xdr:colOff>165100</xdr:colOff>
      <xdr:row>97</xdr:row>
      <xdr:rowOff>136451</xdr:rowOff>
    </xdr:to>
    <xdr:sp macro="" textlink="">
      <xdr:nvSpPr>
        <xdr:cNvPr id="473" name="フローチャート: 判断 472"/>
        <xdr:cNvSpPr/>
      </xdr:nvSpPr>
      <xdr:spPr>
        <a:xfrm>
          <a:off x="6921500" y="1666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127578</xdr:rowOff>
    </xdr:from>
    <xdr:ext cx="534377" cy="259045"/>
    <xdr:sp macro="" textlink="">
      <xdr:nvSpPr>
        <xdr:cNvPr id="474" name="テキスト ボックス 473"/>
        <xdr:cNvSpPr txBox="1"/>
      </xdr:nvSpPr>
      <xdr:spPr>
        <a:xfrm>
          <a:off x="6705111" y="16758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69834</xdr:rowOff>
    </xdr:from>
    <xdr:to>
      <xdr:col>55</xdr:col>
      <xdr:colOff>50800</xdr:colOff>
      <xdr:row>96</xdr:row>
      <xdr:rowOff>171434</xdr:rowOff>
    </xdr:to>
    <xdr:sp macro="" textlink="">
      <xdr:nvSpPr>
        <xdr:cNvPr id="480" name="楕円 479"/>
        <xdr:cNvSpPr/>
      </xdr:nvSpPr>
      <xdr:spPr>
        <a:xfrm>
          <a:off x="10426700" y="16529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92711</xdr:rowOff>
    </xdr:from>
    <xdr:ext cx="534377" cy="259045"/>
    <xdr:sp macro="" textlink="">
      <xdr:nvSpPr>
        <xdr:cNvPr id="481" name="土木費該当値テキスト"/>
        <xdr:cNvSpPr txBox="1"/>
      </xdr:nvSpPr>
      <xdr:spPr>
        <a:xfrm>
          <a:off x="10528300" y="16380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705</xdr:rowOff>
    </xdr:from>
    <xdr:to>
      <xdr:col>50</xdr:col>
      <xdr:colOff>165100</xdr:colOff>
      <xdr:row>97</xdr:row>
      <xdr:rowOff>102305</xdr:rowOff>
    </xdr:to>
    <xdr:sp macro="" textlink="">
      <xdr:nvSpPr>
        <xdr:cNvPr id="482" name="楕円 481"/>
        <xdr:cNvSpPr/>
      </xdr:nvSpPr>
      <xdr:spPr>
        <a:xfrm>
          <a:off x="9588500" y="1663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118832</xdr:rowOff>
    </xdr:from>
    <xdr:ext cx="534377" cy="259045"/>
    <xdr:sp macro="" textlink="">
      <xdr:nvSpPr>
        <xdr:cNvPr id="483" name="テキスト ボックス 482"/>
        <xdr:cNvSpPr txBox="1"/>
      </xdr:nvSpPr>
      <xdr:spPr>
        <a:xfrm>
          <a:off x="9372111" y="16406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2718</xdr:rowOff>
    </xdr:from>
    <xdr:to>
      <xdr:col>46</xdr:col>
      <xdr:colOff>38100</xdr:colOff>
      <xdr:row>97</xdr:row>
      <xdr:rowOff>104318</xdr:rowOff>
    </xdr:to>
    <xdr:sp macro="" textlink="">
      <xdr:nvSpPr>
        <xdr:cNvPr id="484" name="楕円 483"/>
        <xdr:cNvSpPr/>
      </xdr:nvSpPr>
      <xdr:spPr>
        <a:xfrm>
          <a:off x="8699500" y="1663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120845</xdr:rowOff>
    </xdr:from>
    <xdr:ext cx="534377" cy="259045"/>
    <xdr:sp macro="" textlink="">
      <xdr:nvSpPr>
        <xdr:cNvPr id="485" name="テキスト ボックス 484"/>
        <xdr:cNvSpPr txBox="1"/>
      </xdr:nvSpPr>
      <xdr:spPr>
        <a:xfrm>
          <a:off x="8483111" y="16408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156208</xdr:rowOff>
    </xdr:from>
    <xdr:to>
      <xdr:col>41</xdr:col>
      <xdr:colOff>101600</xdr:colOff>
      <xdr:row>97</xdr:row>
      <xdr:rowOff>86358</xdr:rowOff>
    </xdr:to>
    <xdr:sp macro="" textlink="">
      <xdr:nvSpPr>
        <xdr:cNvPr id="486" name="楕円 485"/>
        <xdr:cNvSpPr/>
      </xdr:nvSpPr>
      <xdr:spPr>
        <a:xfrm>
          <a:off x="7810500" y="1661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102885</xdr:rowOff>
    </xdr:from>
    <xdr:ext cx="534377" cy="259045"/>
    <xdr:sp macro="" textlink="">
      <xdr:nvSpPr>
        <xdr:cNvPr id="487" name="テキスト ボックス 486"/>
        <xdr:cNvSpPr txBox="1"/>
      </xdr:nvSpPr>
      <xdr:spPr>
        <a:xfrm>
          <a:off x="7594111" y="16390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9866</xdr:rowOff>
    </xdr:from>
    <xdr:to>
      <xdr:col>36</xdr:col>
      <xdr:colOff>165100</xdr:colOff>
      <xdr:row>97</xdr:row>
      <xdr:rowOff>111466</xdr:rowOff>
    </xdr:to>
    <xdr:sp macro="" textlink="">
      <xdr:nvSpPr>
        <xdr:cNvPr id="488" name="楕円 487"/>
        <xdr:cNvSpPr/>
      </xdr:nvSpPr>
      <xdr:spPr>
        <a:xfrm>
          <a:off x="6921500" y="1664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127993</xdr:rowOff>
    </xdr:from>
    <xdr:ext cx="534377" cy="259045"/>
    <xdr:sp macro="" textlink="">
      <xdr:nvSpPr>
        <xdr:cNvPr id="489" name="テキスト ボックス 488"/>
        <xdr:cNvSpPr txBox="1"/>
      </xdr:nvSpPr>
      <xdr:spPr>
        <a:xfrm>
          <a:off x="6705111" y="1641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0" name="直線コネクタ 499"/>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1" name="テキスト ボックス 500"/>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5" name="テキスト ボックス 504"/>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5798</xdr:rowOff>
    </xdr:from>
    <xdr:to>
      <xdr:col>85</xdr:col>
      <xdr:colOff>126364</xdr:colOff>
      <xdr:row>37</xdr:row>
      <xdr:rowOff>149930</xdr:rowOff>
    </xdr:to>
    <xdr:cxnSp macro="">
      <xdr:nvCxnSpPr>
        <xdr:cNvPr id="509" name="直線コネクタ 508"/>
        <xdr:cNvCxnSpPr/>
      </xdr:nvCxnSpPr>
      <xdr:spPr>
        <a:xfrm flipV="1">
          <a:off x="16317595" y="5320748"/>
          <a:ext cx="1269" cy="1172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153757</xdr:rowOff>
    </xdr:from>
    <xdr:ext cx="378565" cy="259045"/>
    <xdr:sp macro="" textlink="">
      <xdr:nvSpPr>
        <xdr:cNvPr id="510" name="消防費最小値テキスト"/>
        <xdr:cNvSpPr txBox="1"/>
      </xdr:nvSpPr>
      <xdr:spPr>
        <a:xfrm>
          <a:off x="16370300" y="64974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149930</xdr:rowOff>
    </xdr:from>
    <xdr:to>
      <xdr:col>86</xdr:col>
      <xdr:colOff>25400</xdr:colOff>
      <xdr:row>37</xdr:row>
      <xdr:rowOff>149930</xdr:rowOff>
    </xdr:to>
    <xdr:cxnSp macro="">
      <xdr:nvCxnSpPr>
        <xdr:cNvPr id="511" name="直線コネクタ 510"/>
        <xdr:cNvCxnSpPr/>
      </xdr:nvCxnSpPr>
      <xdr:spPr>
        <a:xfrm>
          <a:off x="16230600" y="649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123925</xdr:rowOff>
    </xdr:from>
    <xdr:ext cx="534377" cy="259045"/>
    <xdr:sp macro="" textlink="">
      <xdr:nvSpPr>
        <xdr:cNvPr id="512" name="消防費最大値テキスト"/>
        <xdr:cNvSpPr txBox="1"/>
      </xdr:nvSpPr>
      <xdr:spPr>
        <a:xfrm>
          <a:off x="16370300" y="5095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5798</xdr:rowOff>
    </xdr:from>
    <xdr:to>
      <xdr:col>86</xdr:col>
      <xdr:colOff>25400</xdr:colOff>
      <xdr:row>31</xdr:row>
      <xdr:rowOff>5798</xdr:rowOff>
    </xdr:to>
    <xdr:cxnSp macro="">
      <xdr:nvCxnSpPr>
        <xdr:cNvPr id="513" name="直線コネクタ 512"/>
        <xdr:cNvCxnSpPr/>
      </xdr:nvCxnSpPr>
      <xdr:spPr>
        <a:xfrm>
          <a:off x="16230600" y="532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24828</xdr:rowOff>
    </xdr:from>
    <xdr:to>
      <xdr:col>85</xdr:col>
      <xdr:colOff>127000</xdr:colOff>
      <xdr:row>37</xdr:row>
      <xdr:rowOff>30029</xdr:rowOff>
    </xdr:to>
    <xdr:cxnSp macro="">
      <xdr:nvCxnSpPr>
        <xdr:cNvPr id="514" name="直線コネクタ 513"/>
        <xdr:cNvCxnSpPr/>
      </xdr:nvCxnSpPr>
      <xdr:spPr>
        <a:xfrm>
          <a:off x="15481300" y="6368478"/>
          <a:ext cx="838200" cy="5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141324</xdr:rowOff>
    </xdr:from>
    <xdr:ext cx="469744" cy="259045"/>
    <xdr:sp macro="" textlink="">
      <xdr:nvSpPr>
        <xdr:cNvPr id="515" name="消防費平均値テキスト"/>
        <xdr:cNvSpPr txBox="1"/>
      </xdr:nvSpPr>
      <xdr:spPr>
        <a:xfrm>
          <a:off x="16370300" y="61420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118447</xdr:rowOff>
    </xdr:from>
    <xdr:to>
      <xdr:col>85</xdr:col>
      <xdr:colOff>177800</xdr:colOff>
      <xdr:row>37</xdr:row>
      <xdr:rowOff>48597</xdr:rowOff>
    </xdr:to>
    <xdr:sp macro="" textlink="">
      <xdr:nvSpPr>
        <xdr:cNvPr id="516" name="フローチャート: 判断 515"/>
        <xdr:cNvSpPr/>
      </xdr:nvSpPr>
      <xdr:spPr>
        <a:xfrm>
          <a:off x="16268700" y="629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24828</xdr:rowOff>
    </xdr:from>
    <xdr:to>
      <xdr:col>81</xdr:col>
      <xdr:colOff>50800</xdr:colOff>
      <xdr:row>37</xdr:row>
      <xdr:rowOff>63519</xdr:rowOff>
    </xdr:to>
    <xdr:cxnSp macro="">
      <xdr:nvCxnSpPr>
        <xdr:cNvPr id="517" name="直線コネクタ 516"/>
        <xdr:cNvCxnSpPr/>
      </xdr:nvCxnSpPr>
      <xdr:spPr>
        <a:xfrm flipV="1">
          <a:off x="14592300" y="6368478"/>
          <a:ext cx="889000" cy="38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22949</xdr:rowOff>
    </xdr:from>
    <xdr:to>
      <xdr:col>81</xdr:col>
      <xdr:colOff>101600</xdr:colOff>
      <xdr:row>36</xdr:row>
      <xdr:rowOff>124549</xdr:rowOff>
    </xdr:to>
    <xdr:sp macro="" textlink="">
      <xdr:nvSpPr>
        <xdr:cNvPr id="518" name="フローチャート: 判断 517"/>
        <xdr:cNvSpPr/>
      </xdr:nvSpPr>
      <xdr:spPr>
        <a:xfrm>
          <a:off x="15430500" y="619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34</xdr:row>
      <xdr:rowOff>141076</xdr:rowOff>
    </xdr:from>
    <xdr:ext cx="469744" cy="259045"/>
    <xdr:sp macro="" textlink="">
      <xdr:nvSpPr>
        <xdr:cNvPr id="519" name="テキスト ボックス 518"/>
        <xdr:cNvSpPr txBox="1"/>
      </xdr:nvSpPr>
      <xdr:spPr>
        <a:xfrm>
          <a:off x="15246428" y="5970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13398</xdr:rowOff>
    </xdr:from>
    <xdr:to>
      <xdr:col>76</xdr:col>
      <xdr:colOff>114300</xdr:colOff>
      <xdr:row>37</xdr:row>
      <xdr:rowOff>63519</xdr:rowOff>
    </xdr:to>
    <xdr:cxnSp macro="">
      <xdr:nvCxnSpPr>
        <xdr:cNvPr id="520" name="直線コネクタ 519"/>
        <xdr:cNvCxnSpPr/>
      </xdr:nvCxnSpPr>
      <xdr:spPr>
        <a:xfrm>
          <a:off x="13703300" y="6357048"/>
          <a:ext cx="889000" cy="50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156623</xdr:rowOff>
    </xdr:from>
    <xdr:to>
      <xdr:col>76</xdr:col>
      <xdr:colOff>165100</xdr:colOff>
      <xdr:row>37</xdr:row>
      <xdr:rowOff>86773</xdr:rowOff>
    </xdr:to>
    <xdr:sp macro="" textlink="">
      <xdr:nvSpPr>
        <xdr:cNvPr id="521" name="フローチャート: 判断 520"/>
        <xdr:cNvSpPr/>
      </xdr:nvSpPr>
      <xdr:spPr>
        <a:xfrm>
          <a:off x="14541500" y="632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103300</xdr:rowOff>
    </xdr:from>
    <xdr:ext cx="469744" cy="259045"/>
    <xdr:sp macro="" textlink="">
      <xdr:nvSpPr>
        <xdr:cNvPr id="522" name="テキスト ボックス 521"/>
        <xdr:cNvSpPr txBox="1"/>
      </xdr:nvSpPr>
      <xdr:spPr>
        <a:xfrm>
          <a:off x="14357428" y="6104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111811</xdr:rowOff>
    </xdr:from>
    <xdr:to>
      <xdr:col>71</xdr:col>
      <xdr:colOff>177800</xdr:colOff>
      <xdr:row>37</xdr:row>
      <xdr:rowOff>13398</xdr:rowOff>
    </xdr:to>
    <xdr:cxnSp macro="">
      <xdr:nvCxnSpPr>
        <xdr:cNvPr id="523" name="直線コネクタ 522"/>
        <xdr:cNvCxnSpPr/>
      </xdr:nvCxnSpPr>
      <xdr:spPr>
        <a:xfrm>
          <a:off x="12814300" y="5941111"/>
          <a:ext cx="889000" cy="415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157594</xdr:rowOff>
    </xdr:from>
    <xdr:to>
      <xdr:col>72</xdr:col>
      <xdr:colOff>38100</xdr:colOff>
      <xdr:row>37</xdr:row>
      <xdr:rowOff>87744</xdr:rowOff>
    </xdr:to>
    <xdr:sp macro="" textlink="">
      <xdr:nvSpPr>
        <xdr:cNvPr id="524" name="フローチャート: 判断 523"/>
        <xdr:cNvSpPr/>
      </xdr:nvSpPr>
      <xdr:spPr>
        <a:xfrm>
          <a:off x="13652500" y="632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78871</xdr:rowOff>
    </xdr:from>
    <xdr:ext cx="469744" cy="259045"/>
    <xdr:sp macro="" textlink="">
      <xdr:nvSpPr>
        <xdr:cNvPr id="525" name="テキスト ボックス 524"/>
        <xdr:cNvSpPr txBox="1"/>
      </xdr:nvSpPr>
      <xdr:spPr>
        <a:xfrm>
          <a:off x="13468428" y="642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93415</xdr:rowOff>
    </xdr:from>
    <xdr:to>
      <xdr:col>67</xdr:col>
      <xdr:colOff>101600</xdr:colOff>
      <xdr:row>37</xdr:row>
      <xdr:rowOff>23565</xdr:rowOff>
    </xdr:to>
    <xdr:sp macro="" textlink="">
      <xdr:nvSpPr>
        <xdr:cNvPr id="526" name="フローチャート: 判断 525"/>
        <xdr:cNvSpPr/>
      </xdr:nvSpPr>
      <xdr:spPr>
        <a:xfrm>
          <a:off x="12763500" y="626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14692</xdr:rowOff>
    </xdr:from>
    <xdr:ext cx="469744" cy="259045"/>
    <xdr:sp macro="" textlink="">
      <xdr:nvSpPr>
        <xdr:cNvPr id="527" name="テキスト ボックス 526"/>
        <xdr:cNvSpPr txBox="1"/>
      </xdr:nvSpPr>
      <xdr:spPr>
        <a:xfrm>
          <a:off x="12579428" y="6358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150679</xdr:rowOff>
    </xdr:from>
    <xdr:to>
      <xdr:col>85</xdr:col>
      <xdr:colOff>177800</xdr:colOff>
      <xdr:row>37</xdr:row>
      <xdr:rowOff>80829</xdr:rowOff>
    </xdr:to>
    <xdr:sp macro="" textlink="">
      <xdr:nvSpPr>
        <xdr:cNvPr id="533" name="楕円 532"/>
        <xdr:cNvSpPr/>
      </xdr:nvSpPr>
      <xdr:spPr>
        <a:xfrm>
          <a:off x="16268700" y="6322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96873</xdr:rowOff>
    </xdr:from>
    <xdr:ext cx="469744" cy="259045"/>
    <xdr:sp macro="" textlink="">
      <xdr:nvSpPr>
        <xdr:cNvPr id="534" name="消防費該当値テキスト"/>
        <xdr:cNvSpPr txBox="1"/>
      </xdr:nvSpPr>
      <xdr:spPr>
        <a:xfrm>
          <a:off x="16370300" y="6269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145478</xdr:rowOff>
    </xdr:from>
    <xdr:to>
      <xdr:col>81</xdr:col>
      <xdr:colOff>101600</xdr:colOff>
      <xdr:row>37</xdr:row>
      <xdr:rowOff>75628</xdr:rowOff>
    </xdr:to>
    <xdr:sp macro="" textlink="">
      <xdr:nvSpPr>
        <xdr:cNvPr id="535" name="楕円 534"/>
        <xdr:cNvSpPr/>
      </xdr:nvSpPr>
      <xdr:spPr>
        <a:xfrm>
          <a:off x="15430500" y="6317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66755</xdr:rowOff>
    </xdr:from>
    <xdr:ext cx="469744" cy="259045"/>
    <xdr:sp macro="" textlink="">
      <xdr:nvSpPr>
        <xdr:cNvPr id="536" name="テキスト ボックス 535"/>
        <xdr:cNvSpPr txBox="1"/>
      </xdr:nvSpPr>
      <xdr:spPr>
        <a:xfrm>
          <a:off x="15246428" y="6410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12719</xdr:rowOff>
    </xdr:from>
    <xdr:to>
      <xdr:col>76</xdr:col>
      <xdr:colOff>165100</xdr:colOff>
      <xdr:row>37</xdr:row>
      <xdr:rowOff>114319</xdr:rowOff>
    </xdr:to>
    <xdr:sp macro="" textlink="">
      <xdr:nvSpPr>
        <xdr:cNvPr id="537" name="楕円 536"/>
        <xdr:cNvSpPr/>
      </xdr:nvSpPr>
      <xdr:spPr>
        <a:xfrm>
          <a:off x="14541500" y="6356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105446</xdr:rowOff>
    </xdr:from>
    <xdr:ext cx="469744" cy="259045"/>
    <xdr:sp macro="" textlink="">
      <xdr:nvSpPr>
        <xdr:cNvPr id="538" name="テキスト ボックス 537"/>
        <xdr:cNvSpPr txBox="1"/>
      </xdr:nvSpPr>
      <xdr:spPr>
        <a:xfrm>
          <a:off x="14357428" y="6449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134048</xdr:rowOff>
    </xdr:from>
    <xdr:to>
      <xdr:col>72</xdr:col>
      <xdr:colOff>38100</xdr:colOff>
      <xdr:row>37</xdr:row>
      <xdr:rowOff>64198</xdr:rowOff>
    </xdr:to>
    <xdr:sp macro="" textlink="">
      <xdr:nvSpPr>
        <xdr:cNvPr id="539" name="楕円 538"/>
        <xdr:cNvSpPr/>
      </xdr:nvSpPr>
      <xdr:spPr>
        <a:xfrm>
          <a:off x="13652500" y="630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80725</xdr:rowOff>
    </xdr:from>
    <xdr:ext cx="469744" cy="259045"/>
    <xdr:sp macro="" textlink="">
      <xdr:nvSpPr>
        <xdr:cNvPr id="540" name="テキスト ボックス 539"/>
        <xdr:cNvSpPr txBox="1"/>
      </xdr:nvSpPr>
      <xdr:spPr>
        <a:xfrm>
          <a:off x="13468428" y="6081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61011</xdr:rowOff>
    </xdr:from>
    <xdr:to>
      <xdr:col>67</xdr:col>
      <xdr:colOff>101600</xdr:colOff>
      <xdr:row>34</xdr:row>
      <xdr:rowOff>162611</xdr:rowOff>
    </xdr:to>
    <xdr:sp macro="" textlink="">
      <xdr:nvSpPr>
        <xdr:cNvPr id="541" name="楕円 540"/>
        <xdr:cNvSpPr/>
      </xdr:nvSpPr>
      <xdr:spPr>
        <a:xfrm>
          <a:off x="12763500" y="5890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7688</xdr:rowOff>
    </xdr:from>
    <xdr:ext cx="534377" cy="259045"/>
    <xdr:sp macro="" textlink="">
      <xdr:nvSpPr>
        <xdr:cNvPr id="542" name="テキスト ボックス 541"/>
        <xdr:cNvSpPr txBox="1"/>
      </xdr:nvSpPr>
      <xdr:spPr>
        <a:xfrm>
          <a:off x="12547111" y="5665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4" name="直線コネクタ 55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5" name="テキスト ボックス 55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6" name="直線コネクタ 55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7" name="テキスト ボックス 556"/>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9" name="テキスト ボックス 55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0" name="直線コネクタ 55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1" name="テキスト ボックス 560"/>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2" name="直線コネクタ 56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3" name="テキスト ボックス 56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1308</xdr:rowOff>
    </xdr:from>
    <xdr:to>
      <xdr:col>85</xdr:col>
      <xdr:colOff>126364</xdr:colOff>
      <xdr:row>58</xdr:row>
      <xdr:rowOff>98399</xdr:rowOff>
    </xdr:to>
    <xdr:cxnSp macro="">
      <xdr:nvCxnSpPr>
        <xdr:cNvPr id="567" name="直線コネクタ 566"/>
        <xdr:cNvCxnSpPr/>
      </xdr:nvCxnSpPr>
      <xdr:spPr>
        <a:xfrm flipV="1">
          <a:off x="16317595" y="8745258"/>
          <a:ext cx="1269" cy="1297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102226</xdr:rowOff>
    </xdr:from>
    <xdr:ext cx="534377" cy="259045"/>
    <xdr:sp macro="" textlink="">
      <xdr:nvSpPr>
        <xdr:cNvPr id="568" name="教育費最小値テキスト"/>
        <xdr:cNvSpPr txBox="1"/>
      </xdr:nvSpPr>
      <xdr:spPr>
        <a:xfrm>
          <a:off x="16370300" y="10046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98399</xdr:rowOff>
    </xdr:from>
    <xdr:to>
      <xdr:col>86</xdr:col>
      <xdr:colOff>25400</xdr:colOff>
      <xdr:row>58</xdr:row>
      <xdr:rowOff>98399</xdr:rowOff>
    </xdr:to>
    <xdr:cxnSp macro="">
      <xdr:nvCxnSpPr>
        <xdr:cNvPr id="569" name="直線コネクタ 568"/>
        <xdr:cNvCxnSpPr/>
      </xdr:nvCxnSpPr>
      <xdr:spPr>
        <a:xfrm>
          <a:off x="16230600" y="1004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119435</xdr:rowOff>
    </xdr:from>
    <xdr:ext cx="599010" cy="259045"/>
    <xdr:sp macro="" textlink="">
      <xdr:nvSpPr>
        <xdr:cNvPr id="570" name="教育費最大値テキスト"/>
        <xdr:cNvSpPr txBox="1"/>
      </xdr:nvSpPr>
      <xdr:spPr>
        <a:xfrm>
          <a:off x="16370300" y="8520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141,397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1308</xdr:rowOff>
    </xdr:from>
    <xdr:to>
      <xdr:col>86</xdr:col>
      <xdr:colOff>25400</xdr:colOff>
      <xdr:row>51</xdr:row>
      <xdr:rowOff>1308</xdr:rowOff>
    </xdr:to>
    <xdr:cxnSp macro="">
      <xdr:nvCxnSpPr>
        <xdr:cNvPr id="571" name="直線コネクタ 570"/>
        <xdr:cNvCxnSpPr/>
      </xdr:nvCxnSpPr>
      <xdr:spPr>
        <a:xfrm>
          <a:off x="16230600" y="8745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159500</xdr:rowOff>
    </xdr:from>
    <xdr:to>
      <xdr:col>85</xdr:col>
      <xdr:colOff>127000</xdr:colOff>
      <xdr:row>57</xdr:row>
      <xdr:rowOff>8547</xdr:rowOff>
    </xdr:to>
    <xdr:cxnSp macro="">
      <xdr:nvCxnSpPr>
        <xdr:cNvPr id="572" name="直線コネクタ 571"/>
        <xdr:cNvCxnSpPr/>
      </xdr:nvCxnSpPr>
      <xdr:spPr>
        <a:xfrm>
          <a:off x="15481300" y="9760700"/>
          <a:ext cx="838200" cy="20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127246</xdr:rowOff>
    </xdr:from>
    <xdr:ext cx="534377" cy="259045"/>
    <xdr:sp macro="" textlink="">
      <xdr:nvSpPr>
        <xdr:cNvPr id="573" name="教育費平均値テキスト"/>
        <xdr:cNvSpPr txBox="1"/>
      </xdr:nvSpPr>
      <xdr:spPr>
        <a:xfrm>
          <a:off x="16370300" y="9728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148819</xdr:rowOff>
    </xdr:from>
    <xdr:to>
      <xdr:col>85</xdr:col>
      <xdr:colOff>177800</xdr:colOff>
      <xdr:row>57</xdr:row>
      <xdr:rowOff>78969</xdr:rowOff>
    </xdr:to>
    <xdr:sp macro="" textlink="">
      <xdr:nvSpPr>
        <xdr:cNvPr id="574" name="フローチャート: 判断 573"/>
        <xdr:cNvSpPr/>
      </xdr:nvSpPr>
      <xdr:spPr>
        <a:xfrm>
          <a:off x="16268700" y="9750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159500</xdr:rowOff>
    </xdr:from>
    <xdr:to>
      <xdr:col>81</xdr:col>
      <xdr:colOff>50800</xdr:colOff>
      <xdr:row>57</xdr:row>
      <xdr:rowOff>28931</xdr:rowOff>
    </xdr:to>
    <xdr:cxnSp macro="">
      <xdr:nvCxnSpPr>
        <xdr:cNvPr id="575" name="直線コネクタ 574"/>
        <xdr:cNvCxnSpPr/>
      </xdr:nvCxnSpPr>
      <xdr:spPr>
        <a:xfrm flipV="1">
          <a:off x="14592300" y="9760700"/>
          <a:ext cx="889000" cy="40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149568</xdr:rowOff>
    </xdr:from>
    <xdr:to>
      <xdr:col>81</xdr:col>
      <xdr:colOff>101600</xdr:colOff>
      <xdr:row>57</xdr:row>
      <xdr:rowOff>79718</xdr:rowOff>
    </xdr:to>
    <xdr:sp macro="" textlink="">
      <xdr:nvSpPr>
        <xdr:cNvPr id="576" name="フローチャート: 判断 575"/>
        <xdr:cNvSpPr/>
      </xdr:nvSpPr>
      <xdr:spPr>
        <a:xfrm>
          <a:off x="15430500" y="975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70845</xdr:rowOff>
    </xdr:from>
    <xdr:ext cx="534377" cy="259045"/>
    <xdr:sp macro="" textlink="">
      <xdr:nvSpPr>
        <xdr:cNvPr id="577" name="テキスト ボックス 576"/>
        <xdr:cNvSpPr txBox="1"/>
      </xdr:nvSpPr>
      <xdr:spPr>
        <a:xfrm>
          <a:off x="15214111" y="9843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28931</xdr:rowOff>
    </xdr:from>
    <xdr:to>
      <xdr:col>76</xdr:col>
      <xdr:colOff>114300</xdr:colOff>
      <xdr:row>57</xdr:row>
      <xdr:rowOff>95034</xdr:rowOff>
    </xdr:to>
    <xdr:cxnSp macro="">
      <xdr:nvCxnSpPr>
        <xdr:cNvPr id="578" name="直線コネクタ 577"/>
        <xdr:cNvCxnSpPr/>
      </xdr:nvCxnSpPr>
      <xdr:spPr>
        <a:xfrm flipV="1">
          <a:off x="13703300" y="9801581"/>
          <a:ext cx="889000" cy="66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165278</xdr:rowOff>
    </xdr:from>
    <xdr:to>
      <xdr:col>76</xdr:col>
      <xdr:colOff>165100</xdr:colOff>
      <xdr:row>57</xdr:row>
      <xdr:rowOff>95428</xdr:rowOff>
    </xdr:to>
    <xdr:sp macro="" textlink="">
      <xdr:nvSpPr>
        <xdr:cNvPr id="579" name="フローチャート: 判断 578"/>
        <xdr:cNvSpPr/>
      </xdr:nvSpPr>
      <xdr:spPr>
        <a:xfrm>
          <a:off x="14541500" y="9766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86555</xdr:rowOff>
    </xdr:from>
    <xdr:ext cx="534377" cy="259045"/>
    <xdr:sp macro="" textlink="">
      <xdr:nvSpPr>
        <xdr:cNvPr id="580" name="テキスト ボックス 579"/>
        <xdr:cNvSpPr txBox="1"/>
      </xdr:nvSpPr>
      <xdr:spPr>
        <a:xfrm>
          <a:off x="14325111" y="9859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95034</xdr:rowOff>
    </xdr:from>
    <xdr:to>
      <xdr:col>71</xdr:col>
      <xdr:colOff>177800</xdr:colOff>
      <xdr:row>57</xdr:row>
      <xdr:rowOff>155296</xdr:rowOff>
    </xdr:to>
    <xdr:cxnSp macro="">
      <xdr:nvCxnSpPr>
        <xdr:cNvPr id="581" name="直線コネクタ 580"/>
        <xdr:cNvCxnSpPr/>
      </xdr:nvCxnSpPr>
      <xdr:spPr>
        <a:xfrm flipV="1">
          <a:off x="12814300" y="9867684"/>
          <a:ext cx="889000" cy="60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37821</xdr:rowOff>
    </xdr:from>
    <xdr:to>
      <xdr:col>72</xdr:col>
      <xdr:colOff>38100</xdr:colOff>
      <xdr:row>57</xdr:row>
      <xdr:rowOff>139421</xdr:rowOff>
    </xdr:to>
    <xdr:sp macro="" textlink="">
      <xdr:nvSpPr>
        <xdr:cNvPr id="582" name="フローチャート: 判断 581"/>
        <xdr:cNvSpPr/>
      </xdr:nvSpPr>
      <xdr:spPr>
        <a:xfrm>
          <a:off x="13652500" y="981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155948</xdr:rowOff>
    </xdr:from>
    <xdr:ext cx="534377" cy="259045"/>
    <xdr:sp macro="" textlink="">
      <xdr:nvSpPr>
        <xdr:cNvPr id="583" name="テキスト ボックス 582"/>
        <xdr:cNvSpPr txBox="1"/>
      </xdr:nvSpPr>
      <xdr:spPr>
        <a:xfrm>
          <a:off x="13436111" y="958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43472</xdr:rowOff>
    </xdr:from>
    <xdr:to>
      <xdr:col>67</xdr:col>
      <xdr:colOff>101600</xdr:colOff>
      <xdr:row>57</xdr:row>
      <xdr:rowOff>145072</xdr:rowOff>
    </xdr:to>
    <xdr:sp macro="" textlink="">
      <xdr:nvSpPr>
        <xdr:cNvPr id="584" name="フローチャート: 判断 583"/>
        <xdr:cNvSpPr/>
      </xdr:nvSpPr>
      <xdr:spPr>
        <a:xfrm>
          <a:off x="12763500" y="9816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161599</xdr:rowOff>
    </xdr:from>
    <xdr:ext cx="534377" cy="259045"/>
    <xdr:sp macro="" textlink="">
      <xdr:nvSpPr>
        <xdr:cNvPr id="585" name="テキスト ボックス 584"/>
        <xdr:cNvSpPr txBox="1"/>
      </xdr:nvSpPr>
      <xdr:spPr>
        <a:xfrm>
          <a:off x="12547111" y="9591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129197</xdr:rowOff>
    </xdr:from>
    <xdr:to>
      <xdr:col>85</xdr:col>
      <xdr:colOff>177800</xdr:colOff>
      <xdr:row>57</xdr:row>
      <xdr:rowOff>59347</xdr:rowOff>
    </xdr:to>
    <xdr:sp macro="" textlink="">
      <xdr:nvSpPr>
        <xdr:cNvPr id="591" name="楕円 590"/>
        <xdr:cNvSpPr/>
      </xdr:nvSpPr>
      <xdr:spPr>
        <a:xfrm>
          <a:off x="16268700" y="9730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152074</xdr:rowOff>
    </xdr:from>
    <xdr:ext cx="534377" cy="259045"/>
    <xdr:sp macro="" textlink="">
      <xdr:nvSpPr>
        <xdr:cNvPr id="592" name="教育費該当値テキスト"/>
        <xdr:cNvSpPr txBox="1"/>
      </xdr:nvSpPr>
      <xdr:spPr>
        <a:xfrm>
          <a:off x="16370300" y="9581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108700</xdr:rowOff>
    </xdr:from>
    <xdr:to>
      <xdr:col>81</xdr:col>
      <xdr:colOff>101600</xdr:colOff>
      <xdr:row>57</xdr:row>
      <xdr:rowOff>38850</xdr:rowOff>
    </xdr:to>
    <xdr:sp macro="" textlink="">
      <xdr:nvSpPr>
        <xdr:cNvPr id="593" name="楕円 592"/>
        <xdr:cNvSpPr/>
      </xdr:nvSpPr>
      <xdr:spPr>
        <a:xfrm>
          <a:off x="15430500" y="97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55377</xdr:rowOff>
    </xdr:from>
    <xdr:ext cx="534377" cy="259045"/>
    <xdr:sp macro="" textlink="">
      <xdr:nvSpPr>
        <xdr:cNvPr id="594" name="テキスト ボックス 593"/>
        <xdr:cNvSpPr txBox="1"/>
      </xdr:nvSpPr>
      <xdr:spPr>
        <a:xfrm>
          <a:off x="15214111" y="948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149581</xdr:rowOff>
    </xdr:from>
    <xdr:to>
      <xdr:col>76</xdr:col>
      <xdr:colOff>165100</xdr:colOff>
      <xdr:row>57</xdr:row>
      <xdr:rowOff>79731</xdr:rowOff>
    </xdr:to>
    <xdr:sp macro="" textlink="">
      <xdr:nvSpPr>
        <xdr:cNvPr id="595" name="楕円 594"/>
        <xdr:cNvSpPr/>
      </xdr:nvSpPr>
      <xdr:spPr>
        <a:xfrm>
          <a:off x="14541500" y="9750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96258</xdr:rowOff>
    </xdr:from>
    <xdr:ext cx="534377" cy="259045"/>
    <xdr:sp macro="" textlink="">
      <xdr:nvSpPr>
        <xdr:cNvPr id="596" name="テキスト ボックス 595"/>
        <xdr:cNvSpPr txBox="1"/>
      </xdr:nvSpPr>
      <xdr:spPr>
        <a:xfrm>
          <a:off x="14325111" y="9526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44234</xdr:rowOff>
    </xdr:from>
    <xdr:to>
      <xdr:col>72</xdr:col>
      <xdr:colOff>38100</xdr:colOff>
      <xdr:row>57</xdr:row>
      <xdr:rowOff>145834</xdr:rowOff>
    </xdr:to>
    <xdr:sp macro="" textlink="">
      <xdr:nvSpPr>
        <xdr:cNvPr id="597" name="楕円 596"/>
        <xdr:cNvSpPr/>
      </xdr:nvSpPr>
      <xdr:spPr>
        <a:xfrm>
          <a:off x="13652500" y="9816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136961</xdr:rowOff>
    </xdr:from>
    <xdr:ext cx="534377" cy="259045"/>
    <xdr:sp macro="" textlink="">
      <xdr:nvSpPr>
        <xdr:cNvPr id="598" name="テキスト ボックス 597"/>
        <xdr:cNvSpPr txBox="1"/>
      </xdr:nvSpPr>
      <xdr:spPr>
        <a:xfrm>
          <a:off x="13436111" y="990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104496</xdr:rowOff>
    </xdr:from>
    <xdr:to>
      <xdr:col>67</xdr:col>
      <xdr:colOff>101600</xdr:colOff>
      <xdr:row>58</xdr:row>
      <xdr:rowOff>34646</xdr:rowOff>
    </xdr:to>
    <xdr:sp macro="" textlink="">
      <xdr:nvSpPr>
        <xdr:cNvPr id="599" name="楕円 598"/>
        <xdr:cNvSpPr/>
      </xdr:nvSpPr>
      <xdr:spPr>
        <a:xfrm>
          <a:off x="12763500" y="987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25773</xdr:rowOff>
    </xdr:from>
    <xdr:ext cx="534377" cy="259045"/>
    <xdr:sp macro="" textlink="">
      <xdr:nvSpPr>
        <xdr:cNvPr id="600" name="テキスト ボックス 599"/>
        <xdr:cNvSpPr txBox="1"/>
      </xdr:nvSpPr>
      <xdr:spPr>
        <a:xfrm>
          <a:off x="12547111" y="9969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76</xdr:row>
      <xdr:rowOff>144434</xdr:rowOff>
    </xdr:from>
    <xdr:ext cx="377026" cy="259045"/>
    <xdr:sp macro="" textlink="">
      <xdr:nvSpPr>
        <xdr:cNvPr id="614" name="テキスト ボックス 613"/>
        <xdr:cNvSpPr txBox="1"/>
      </xdr:nvSpPr>
      <xdr:spPr>
        <a:xfrm>
          <a:off x="12068974" y="13174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74</xdr:row>
      <xdr:rowOff>160762</xdr:rowOff>
    </xdr:from>
    <xdr:ext cx="377026" cy="259045"/>
    <xdr:sp macro="" textlink="">
      <xdr:nvSpPr>
        <xdr:cNvPr id="616" name="テキスト ボックス 615"/>
        <xdr:cNvSpPr txBox="1"/>
      </xdr:nvSpPr>
      <xdr:spPr>
        <a:xfrm>
          <a:off x="12068974" y="1284806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73</xdr:row>
      <xdr:rowOff>5642</xdr:rowOff>
    </xdr:from>
    <xdr:ext cx="377026" cy="259045"/>
    <xdr:sp macro="" textlink="">
      <xdr:nvSpPr>
        <xdr:cNvPr id="618" name="テキスト ボックス 617"/>
        <xdr:cNvSpPr txBox="1"/>
      </xdr:nvSpPr>
      <xdr:spPr>
        <a:xfrm>
          <a:off x="12068974" y="1252149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71</xdr:row>
      <xdr:rowOff>21970</xdr:rowOff>
    </xdr:from>
    <xdr:ext cx="377026" cy="259045"/>
    <xdr:sp macro="" textlink="">
      <xdr:nvSpPr>
        <xdr:cNvPr id="620" name="テキスト ボックス 619"/>
        <xdr:cNvSpPr txBox="1"/>
      </xdr:nvSpPr>
      <xdr:spPr>
        <a:xfrm>
          <a:off x="12068974" y="12194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38299</xdr:rowOff>
    </xdr:from>
    <xdr:ext cx="467179" cy="259045"/>
    <xdr:sp macro="" textlink="">
      <xdr:nvSpPr>
        <xdr:cNvPr id="622" name="テキスト ボックス 621"/>
        <xdr:cNvSpPr txBox="1"/>
      </xdr:nvSpPr>
      <xdr:spPr>
        <a:xfrm>
          <a:off x="11978821" y="1186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4" name="テキスト ボックス 623"/>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151130</xdr:rowOff>
    </xdr:from>
    <xdr:to>
      <xdr:col>85</xdr:col>
      <xdr:colOff>126364</xdr:colOff>
      <xdr:row>79</xdr:row>
      <xdr:rowOff>98879</xdr:rowOff>
    </xdr:to>
    <xdr:cxnSp macro="">
      <xdr:nvCxnSpPr>
        <xdr:cNvPr id="626" name="直線コネクタ 625"/>
        <xdr:cNvCxnSpPr/>
      </xdr:nvCxnSpPr>
      <xdr:spPr>
        <a:xfrm flipV="1">
          <a:off x="16317595" y="12152630"/>
          <a:ext cx="1269" cy="1490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7"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8" name="直線コネクタ 627"/>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97807</xdr:rowOff>
    </xdr:from>
    <xdr:ext cx="378565" cy="259045"/>
    <xdr:sp macro="" textlink="">
      <xdr:nvSpPr>
        <xdr:cNvPr id="629" name="災害復旧費最大値テキスト"/>
        <xdr:cNvSpPr txBox="1"/>
      </xdr:nvSpPr>
      <xdr:spPr>
        <a:xfrm>
          <a:off x="16370300" y="11927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151130</xdr:rowOff>
    </xdr:from>
    <xdr:to>
      <xdr:col>86</xdr:col>
      <xdr:colOff>25400</xdr:colOff>
      <xdr:row>70</xdr:row>
      <xdr:rowOff>151130</xdr:rowOff>
    </xdr:to>
    <xdr:cxnSp macro="">
      <xdr:nvCxnSpPr>
        <xdr:cNvPr id="630" name="直線コネクタ 629"/>
        <xdr:cNvCxnSpPr/>
      </xdr:nvCxnSpPr>
      <xdr:spPr>
        <a:xfrm>
          <a:off x="16230600" y="1215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1" name="直線コネクタ 630"/>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136270</xdr:rowOff>
    </xdr:from>
    <xdr:ext cx="313932" cy="259045"/>
    <xdr:sp macro="" textlink="">
      <xdr:nvSpPr>
        <xdr:cNvPr id="632" name="災害復旧費平均値テキスト"/>
        <xdr:cNvSpPr txBox="1"/>
      </xdr:nvSpPr>
      <xdr:spPr>
        <a:xfrm>
          <a:off x="16370300" y="1333792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113393</xdr:rowOff>
    </xdr:from>
    <xdr:to>
      <xdr:col>85</xdr:col>
      <xdr:colOff>177800</xdr:colOff>
      <xdr:row>79</xdr:row>
      <xdr:rowOff>43543</xdr:rowOff>
    </xdr:to>
    <xdr:sp macro="" textlink="">
      <xdr:nvSpPr>
        <xdr:cNvPr id="633" name="フローチャート: 判断 632"/>
        <xdr:cNvSpPr/>
      </xdr:nvSpPr>
      <xdr:spPr>
        <a:xfrm>
          <a:off x="16268700" y="13486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4" name="直線コネクタ 633"/>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126456</xdr:rowOff>
    </xdr:from>
    <xdr:to>
      <xdr:col>81</xdr:col>
      <xdr:colOff>101600</xdr:colOff>
      <xdr:row>79</xdr:row>
      <xdr:rowOff>56606</xdr:rowOff>
    </xdr:to>
    <xdr:sp macro="" textlink="">
      <xdr:nvSpPr>
        <xdr:cNvPr id="635" name="フローチャート: 判断 634"/>
        <xdr:cNvSpPr/>
      </xdr:nvSpPr>
      <xdr:spPr>
        <a:xfrm>
          <a:off x="15430500" y="1349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77</xdr:row>
      <xdr:rowOff>73133</xdr:rowOff>
    </xdr:from>
    <xdr:ext cx="313932" cy="259045"/>
    <xdr:sp macro="" textlink="">
      <xdr:nvSpPr>
        <xdr:cNvPr id="636" name="テキスト ボックス 635"/>
        <xdr:cNvSpPr txBox="1"/>
      </xdr:nvSpPr>
      <xdr:spPr>
        <a:xfrm>
          <a:off x="15324333" y="132747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37" name="直線コネクタ 636"/>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41548</xdr:rowOff>
    </xdr:from>
    <xdr:to>
      <xdr:col>76</xdr:col>
      <xdr:colOff>165100</xdr:colOff>
      <xdr:row>79</xdr:row>
      <xdr:rowOff>143148</xdr:rowOff>
    </xdr:to>
    <xdr:sp macro="" textlink="">
      <xdr:nvSpPr>
        <xdr:cNvPr id="638" name="フローチャート: 判断 637"/>
        <xdr:cNvSpPr/>
      </xdr:nvSpPr>
      <xdr:spPr>
        <a:xfrm>
          <a:off x="14541500" y="1358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77</xdr:row>
      <xdr:rowOff>159675</xdr:rowOff>
    </xdr:from>
    <xdr:ext cx="249299" cy="259045"/>
    <xdr:sp macro="" textlink="">
      <xdr:nvSpPr>
        <xdr:cNvPr id="639" name="テキスト ボックス 638"/>
        <xdr:cNvSpPr txBox="1"/>
      </xdr:nvSpPr>
      <xdr:spPr>
        <a:xfrm>
          <a:off x="14467650" y="13361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0" name="直線コネクタ 639"/>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48079</xdr:rowOff>
    </xdr:from>
    <xdr:to>
      <xdr:col>72</xdr:col>
      <xdr:colOff>38100</xdr:colOff>
      <xdr:row>79</xdr:row>
      <xdr:rowOff>149679</xdr:rowOff>
    </xdr:to>
    <xdr:sp macro="" textlink="">
      <xdr:nvSpPr>
        <xdr:cNvPr id="641" name="フローチャート: 判断 640"/>
        <xdr:cNvSpPr/>
      </xdr:nvSpPr>
      <xdr:spPr>
        <a:xfrm>
          <a:off x="13652500" y="1359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42" name="テキスト ボックス 641"/>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13788</xdr:rowOff>
    </xdr:from>
    <xdr:to>
      <xdr:col>67</xdr:col>
      <xdr:colOff>101600</xdr:colOff>
      <xdr:row>79</xdr:row>
      <xdr:rowOff>115388</xdr:rowOff>
    </xdr:to>
    <xdr:sp macro="" textlink="">
      <xdr:nvSpPr>
        <xdr:cNvPr id="643" name="フローチャート: 判断 642"/>
        <xdr:cNvSpPr/>
      </xdr:nvSpPr>
      <xdr:spPr>
        <a:xfrm>
          <a:off x="12763500" y="13558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77</xdr:row>
      <xdr:rowOff>131915</xdr:rowOff>
    </xdr:from>
    <xdr:ext cx="313932" cy="259045"/>
    <xdr:sp macro="" textlink="">
      <xdr:nvSpPr>
        <xdr:cNvPr id="644" name="テキスト ボックス 643"/>
        <xdr:cNvSpPr txBox="1"/>
      </xdr:nvSpPr>
      <xdr:spPr>
        <a:xfrm>
          <a:off x="12657333" y="133335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0" name="楕円 649"/>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51"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2" name="楕円 651"/>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3" name="テキスト ボックス 652"/>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4" name="楕円 653"/>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5" name="テキスト ボックス 654"/>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6" name="楕円 655"/>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77</xdr:row>
      <xdr:rowOff>166206</xdr:rowOff>
    </xdr:from>
    <xdr:ext cx="249299" cy="259045"/>
    <xdr:sp macro="" textlink="">
      <xdr:nvSpPr>
        <xdr:cNvPr id="657" name="テキスト ボックス 656"/>
        <xdr:cNvSpPr txBox="1"/>
      </xdr:nvSpPr>
      <xdr:spPr>
        <a:xfrm>
          <a:off x="13578650" y="13367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58" name="楕円 657"/>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59" name="テキスト ボックス 658"/>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35577</xdr:rowOff>
    </xdr:from>
    <xdr:ext cx="467179" cy="259045"/>
    <xdr:sp macro="" textlink="">
      <xdr:nvSpPr>
        <xdr:cNvPr id="673" name="テキスト ボックス 672"/>
        <xdr:cNvSpPr txBox="1"/>
      </xdr:nvSpPr>
      <xdr:spPr>
        <a:xfrm>
          <a:off x="11978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93</xdr:row>
      <xdr:rowOff>168927</xdr:rowOff>
    </xdr:from>
    <xdr:ext cx="467179" cy="259045"/>
    <xdr:sp macro="" textlink="">
      <xdr:nvSpPr>
        <xdr:cNvPr id="675" name="テキスト ボックス 674"/>
        <xdr:cNvSpPr txBox="1"/>
      </xdr:nvSpPr>
      <xdr:spPr>
        <a:xfrm>
          <a:off x="11978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91</xdr:row>
      <xdr:rowOff>130827</xdr:rowOff>
    </xdr:from>
    <xdr:ext cx="467179" cy="259045"/>
    <xdr:sp macro="" textlink="">
      <xdr:nvSpPr>
        <xdr:cNvPr id="677" name="テキスト ボックス 676"/>
        <xdr:cNvSpPr txBox="1"/>
      </xdr:nvSpPr>
      <xdr:spPr>
        <a:xfrm>
          <a:off x="11978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9" name="テキスト ボックス 678"/>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1" name="テキスト ボックス 680"/>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129667</xdr:rowOff>
    </xdr:from>
    <xdr:to>
      <xdr:col>85</xdr:col>
      <xdr:colOff>126364</xdr:colOff>
      <xdr:row>99</xdr:row>
      <xdr:rowOff>14860</xdr:rowOff>
    </xdr:to>
    <xdr:cxnSp macro="">
      <xdr:nvCxnSpPr>
        <xdr:cNvPr id="683" name="直線コネクタ 682"/>
        <xdr:cNvCxnSpPr/>
      </xdr:nvCxnSpPr>
      <xdr:spPr>
        <a:xfrm flipV="1">
          <a:off x="16317595" y="15388717"/>
          <a:ext cx="1269" cy="1599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18687</xdr:rowOff>
    </xdr:from>
    <xdr:ext cx="378565" cy="259045"/>
    <xdr:sp macro="" textlink="">
      <xdr:nvSpPr>
        <xdr:cNvPr id="684" name="公債費最小値テキスト"/>
        <xdr:cNvSpPr txBox="1"/>
      </xdr:nvSpPr>
      <xdr:spPr>
        <a:xfrm>
          <a:off x="16370300" y="169922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14860</xdr:rowOff>
    </xdr:from>
    <xdr:to>
      <xdr:col>86</xdr:col>
      <xdr:colOff>25400</xdr:colOff>
      <xdr:row>99</xdr:row>
      <xdr:rowOff>14860</xdr:rowOff>
    </xdr:to>
    <xdr:cxnSp macro="">
      <xdr:nvCxnSpPr>
        <xdr:cNvPr id="685" name="直線コネクタ 684"/>
        <xdr:cNvCxnSpPr/>
      </xdr:nvCxnSpPr>
      <xdr:spPr>
        <a:xfrm>
          <a:off x="16230600" y="16988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76344</xdr:rowOff>
    </xdr:from>
    <xdr:ext cx="534377" cy="259045"/>
    <xdr:sp macro="" textlink="">
      <xdr:nvSpPr>
        <xdr:cNvPr id="686" name="公債費最大値テキスト"/>
        <xdr:cNvSpPr txBox="1"/>
      </xdr:nvSpPr>
      <xdr:spPr>
        <a:xfrm>
          <a:off x="16370300" y="15163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129667</xdr:rowOff>
    </xdr:from>
    <xdr:to>
      <xdr:col>86</xdr:col>
      <xdr:colOff>25400</xdr:colOff>
      <xdr:row>89</xdr:row>
      <xdr:rowOff>129667</xdr:rowOff>
    </xdr:to>
    <xdr:cxnSp macro="">
      <xdr:nvCxnSpPr>
        <xdr:cNvPr id="687" name="直線コネクタ 686"/>
        <xdr:cNvCxnSpPr/>
      </xdr:nvCxnSpPr>
      <xdr:spPr>
        <a:xfrm>
          <a:off x="16230600" y="15388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48006</xdr:rowOff>
    </xdr:from>
    <xdr:to>
      <xdr:col>85</xdr:col>
      <xdr:colOff>127000</xdr:colOff>
      <xdr:row>97</xdr:row>
      <xdr:rowOff>57023</xdr:rowOff>
    </xdr:to>
    <xdr:cxnSp macro="">
      <xdr:nvCxnSpPr>
        <xdr:cNvPr id="688" name="直線コネクタ 687"/>
        <xdr:cNvCxnSpPr/>
      </xdr:nvCxnSpPr>
      <xdr:spPr>
        <a:xfrm flipV="1">
          <a:off x="15481300" y="16678656"/>
          <a:ext cx="838200" cy="9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99204</xdr:rowOff>
    </xdr:from>
    <xdr:ext cx="469744" cy="259045"/>
    <xdr:sp macro="" textlink="">
      <xdr:nvSpPr>
        <xdr:cNvPr id="689" name="公債費平均値テキスト"/>
        <xdr:cNvSpPr txBox="1"/>
      </xdr:nvSpPr>
      <xdr:spPr>
        <a:xfrm>
          <a:off x="16370300" y="160440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76327</xdr:rowOff>
    </xdr:from>
    <xdr:to>
      <xdr:col>85</xdr:col>
      <xdr:colOff>177800</xdr:colOff>
      <xdr:row>95</xdr:row>
      <xdr:rowOff>6477</xdr:rowOff>
    </xdr:to>
    <xdr:sp macro="" textlink="">
      <xdr:nvSpPr>
        <xdr:cNvPr id="690" name="フローチャート: 判断 689"/>
        <xdr:cNvSpPr/>
      </xdr:nvSpPr>
      <xdr:spPr>
        <a:xfrm>
          <a:off x="16268700" y="1619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6986</xdr:rowOff>
    </xdr:from>
    <xdr:to>
      <xdr:col>81</xdr:col>
      <xdr:colOff>50800</xdr:colOff>
      <xdr:row>97</xdr:row>
      <xdr:rowOff>57023</xdr:rowOff>
    </xdr:to>
    <xdr:cxnSp macro="">
      <xdr:nvCxnSpPr>
        <xdr:cNvPr id="691" name="直線コネクタ 690"/>
        <xdr:cNvCxnSpPr/>
      </xdr:nvCxnSpPr>
      <xdr:spPr>
        <a:xfrm>
          <a:off x="14592300" y="16637636"/>
          <a:ext cx="889000" cy="50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98933</xdr:rowOff>
    </xdr:from>
    <xdr:to>
      <xdr:col>81</xdr:col>
      <xdr:colOff>101600</xdr:colOff>
      <xdr:row>94</xdr:row>
      <xdr:rowOff>29083</xdr:rowOff>
    </xdr:to>
    <xdr:sp macro="" textlink="">
      <xdr:nvSpPr>
        <xdr:cNvPr id="692" name="フローチャート: 判断 691"/>
        <xdr:cNvSpPr/>
      </xdr:nvSpPr>
      <xdr:spPr>
        <a:xfrm>
          <a:off x="15430500" y="1604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92</xdr:row>
      <xdr:rowOff>45610</xdr:rowOff>
    </xdr:from>
    <xdr:ext cx="469744" cy="259045"/>
    <xdr:sp macro="" textlink="">
      <xdr:nvSpPr>
        <xdr:cNvPr id="693" name="テキスト ボックス 692"/>
        <xdr:cNvSpPr txBox="1"/>
      </xdr:nvSpPr>
      <xdr:spPr>
        <a:xfrm>
          <a:off x="15246428" y="15819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71120</xdr:rowOff>
    </xdr:from>
    <xdr:to>
      <xdr:col>76</xdr:col>
      <xdr:colOff>114300</xdr:colOff>
      <xdr:row>97</xdr:row>
      <xdr:rowOff>6986</xdr:rowOff>
    </xdr:to>
    <xdr:cxnSp macro="">
      <xdr:nvCxnSpPr>
        <xdr:cNvPr id="694" name="直線コネクタ 693"/>
        <xdr:cNvCxnSpPr/>
      </xdr:nvCxnSpPr>
      <xdr:spPr>
        <a:xfrm>
          <a:off x="13703300" y="15844520"/>
          <a:ext cx="889000" cy="793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72898</xdr:rowOff>
    </xdr:from>
    <xdr:to>
      <xdr:col>76</xdr:col>
      <xdr:colOff>165100</xdr:colOff>
      <xdr:row>95</xdr:row>
      <xdr:rowOff>3048</xdr:rowOff>
    </xdr:to>
    <xdr:sp macro="" textlink="">
      <xdr:nvSpPr>
        <xdr:cNvPr id="695" name="フローチャート: 判断 694"/>
        <xdr:cNvSpPr/>
      </xdr:nvSpPr>
      <xdr:spPr>
        <a:xfrm>
          <a:off x="14541500" y="16189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93</xdr:row>
      <xdr:rowOff>19575</xdr:rowOff>
    </xdr:from>
    <xdr:ext cx="469744" cy="259045"/>
    <xdr:sp macro="" textlink="">
      <xdr:nvSpPr>
        <xdr:cNvPr id="696" name="テキスト ボックス 695"/>
        <xdr:cNvSpPr txBox="1"/>
      </xdr:nvSpPr>
      <xdr:spPr>
        <a:xfrm>
          <a:off x="14357428" y="15964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133731</xdr:rowOff>
    </xdr:from>
    <xdr:to>
      <xdr:col>71</xdr:col>
      <xdr:colOff>177800</xdr:colOff>
      <xdr:row>92</xdr:row>
      <xdr:rowOff>71120</xdr:rowOff>
    </xdr:to>
    <xdr:cxnSp macro="">
      <xdr:nvCxnSpPr>
        <xdr:cNvPr id="697" name="直線コネクタ 696"/>
        <xdr:cNvCxnSpPr/>
      </xdr:nvCxnSpPr>
      <xdr:spPr>
        <a:xfrm>
          <a:off x="12814300" y="15735681"/>
          <a:ext cx="889000" cy="108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76073</xdr:rowOff>
    </xdr:from>
    <xdr:to>
      <xdr:col>72</xdr:col>
      <xdr:colOff>38100</xdr:colOff>
      <xdr:row>94</xdr:row>
      <xdr:rowOff>6223</xdr:rowOff>
    </xdr:to>
    <xdr:sp macro="" textlink="">
      <xdr:nvSpPr>
        <xdr:cNvPr id="698" name="フローチャート: 判断 697"/>
        <xdr:cNvSpPr/>
      </xdr:nvSpPr>
      <xdr:spPr>
        <a:xfrm>
          <a:off x="13652500" y="16020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93</xdr:row>
      <xdr:rowOff>168800</xdr:rowOff>
    </xdr:from>
    <xdr:ext cx="469744" cy="259045"/>
    <xdr:sp macro="" textlink="">
      <xdr:nvSpPr>
        <xdr:cNvPr id="699" name="テキスト ボックス 698"/>
        <xdr:cNvSpPr txBox="1"/>
      </xdr:nvSpPr>
      <xdr:spPr>
        <a:xfrm>
          <a:off x="13468428" y="16113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58801</xdr:rowOff>
    </xdr:from>
    <xdr:to>
      <xdr:col>67</xdr:col>
      <xdr:colOff>101600</xdr:colOff>
      <xdr:row>93</xdr:row>
      <xdr:rowOff>160401</xdr:rowOff>
    </xdr:to>
    <xdr:sp macro="" textlink="">
      <xdr:nvSpPr>
        <xdr:cNvPr id="700" name="フローチャート: 判断 699"/>
        <xdr:cNvSpPr/>
      </xdr:nvSpPr>
      <xdr:spPr>
        <a:xfrm>
          <a:off x="12763500" y="1600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93</xdr:row>
      <xdr:rowOff>151528</xdr:rowOff>
    </xdr:from>
    <xdr:ext cx="469744" cy="259045"/>
    <xdr:sp macro="" textlink="">
      <xdr:nvSpPr>
        <xdr:cNvPr id="701" name="テキスト ボックス 700"/>
        <xdr:cNvSpPr txBox="1"/>
      </xdr:nvSpPr>
      <xdr:spPr>
        <a:xfrm>
          <a:off x="12579428" y="16096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168656</xdr:rowOff>
    </xdr:from>
    <xdr:to>
      <xdr:col>85</xdr:col>
      <xdr:colOff>177800</xdr:colOff>
      <xdr:row>97</xdr:row>
      <xdr:rowOff>98806</xdr:rowOff>
    </xdr:to>
    <xdr:sp macro="" textlink="">
      <xdr:nvSpPr>
        <xdr:cNvPr id="707" name="楕円 706"/>
        <xdr:cNvSpPr/>
      </xdr:nvSpPr>
      <xdr:spPr>
        <a:xfrm>
          <a:off x="16268700" y="1662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147083</xdr:rowOff>
    </xdr:from>
    <xdr:ext cx="469744" cy="259045"/>
    <xdr:sp macro="" textlink="">
      <xdr:nvSpPr>
        <xdr:cNvPr id="708" name="公債費該当値テキスト"/>
        <xdr:cNvSpPr txBox="1"/>
      </xdr:nvSpPr>
      <xdr:spPr>
        <a:xfrm>
          <a:off x="16370300" y="16606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6223</xdr:rowOff>
    </xdr:from>
    <xdr:to>
      <xdr:col>81</xdr:col>
      <xdr:colOff>101600</xdr:colOff>
      <xdr:row>97</xdr:row>
      <xdr:rowOff>107823</xdr:rowOff>
    </xdr:to>
    <xdr:sp macro="" textlink="">
      <xdr:nvSpPr>
        <xdr:cNvPr id="709" name="楕円 708"/>
        <xdr:cNvSpPr/>
      </xdr:nvSpPr>
      <xdr:spPr>
        <a:xfrm>
          <a:off x="15430500" y="16636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98950</xdr:rowOff>
    </xdr:from>
    <xdr:ext cx="469744" cy="259045"/>
    <xdr:sp macro="" textlink="">
      <xdr:nvSpPr>
        <xdr:cNvPr id="710" name="テキスト ボックス 709"/>
        <xdr:cNvSpPr txBox="1"/>
      </xdr:nvSpPr>
      <xdr:spPr>
        <a:xfrm>
          <a:off x="15246428" y="16729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127636</xdr:rowOff>
    </xdr:from>
    <xdr:to>
      <xdr:col>76</xdr:col>
      <xdr:colOff>165100</xdr:colOff>
      <xdr:row>97</xdr:row>
      <xdr:rowOff>57786</xdr:rowOff>
    </xdr:to>
    <xdr:sp macro="" textlink="">
      <xdr:nvSpPr>
        <xdr:cNvPr id="711" name="楕円 710"/>
        <xdr:cNvSpPr/>
      </xdr:nvSpPr>
      <xdr:spPr>
        <a:xfrm>
          <a:off x="14541500" y="1658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48913</xdr:rowOff>
    </xdr:from>
    <xdr:ext cx="469744" cy="259045"/>
    <xdr:sp macro="" textlink="">
      <xdr:nvSpPr>
        <xdr:cNvPr id="712" name="テキスト ボックス 711"/>
        <xdr:cNvSpPr txBox="1"/>
      </xdr:nvSpPr>
      <xdr:spPr>
        <a:xfrm>
          <a:off x="14357428" y="16679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20320</xdr:rowOff>
    </xdr:from>
    <xdr:to>
      <xdr:col>72</xdr:col>
      <xdr:colOff>38100</xdr:colOff>
      <xdr:row>92</xdr:row>
      <xdr:rowOff>121920</xdr:rowOff>
    </xdr:to>
    <xdr:sp macro="" textlink="">
      <xdr:nvSpPr>
        <xdr:cNvPr id="713" name="楕円 712"/>
        <xdr:cNvSpPr/>
      </xdr:nvSpPr>
      <xdr:spPr>
        <a:xfrm>
          <a:off x="13652500" y="1579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90</xdr:row>
      <xdr:rowOff>138447</xdr:rowOff>
    </xdr:from>
    <xdr:ext cx="469744" cy="259045"/>
    <xdr:sp macro="" textlink="">
      <xdr:nvSpPr>
        <xdr:cNvPr id="714" name="テキスト ボックス 713"/>
        <xdr:cNvSpPr txBox="1"/>
      </xdr:nvSpPr>
      <xdr:spPr>
        <a:xfrm>
          <a:off x="13468428" y="1556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82931</xdr:rowOff>
    </xdr:from>
    <xdr:to>
      <xdr:col>67</xdr:col>
      <xdr:colOff>101600</xdr:colOff>
      <xdr:row>92</xdr:row>
      <xdr:rowOff>13081</xdr:rowOff>
    </xdr:to>
    <xdr:sp macro="" textlink="">
      <xdr:nvSpPr>
        <xdr:cNvPr id="715" name="楕円 714"/>
        <xdr:cNvSpPr/>
      </xdr:nvSpPr>
      <xdr:spPr>
        <a:xfrm>
          <a:off x="12763500" y="15684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29608</xdr:rowOff>
    </xdr:from>
    <xdr:ext cx="534377" cy="259045"/>
    <xdr:sp macro="" textlink="">
      <xdr:nvSpPr>
        <xdr:cNvPr id="716" name="テキスト ボックス 715"/>
        <xdr:cNvSpPr txBox="1"/>
      </xdr:nvSpPr>
      <xdr:spPr>
        <a:xfrm>
          <a:off x="12547111" y="15460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0" name="テキスト ボックス 729"/>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2" name="テキスト ボックス 731"/>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4" name="テキスト ボックス 733"/>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38</xdr:row>
      <xdr:rowOff>139700</xdr:rowOff>
    </xdr:from>
    <xdr:to>
      <xdr:col>116</xdr:col>
      <xdr:colOff>62864</xdr:colOff>
      <xdr:row>38</xdr:row>
      <xdr:rowOff>139700</xdr:rowOff>
    </xdr:to>
    <xdr:cxnSp macro="">
      <xdr:nvCxnSpPr>
        <xdr:cNvPr id="738" name="直線コネクタ 737"/>
        <xdr:cNvCxnSpPr/>
      </xdr:nvCxnSpPr>
      <xdr:spPr>
        <a:xfrm>
          <a:off x="22159595" y="6654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10177</xdr:rowOff>
    </xdr:from>
    <xdr:ext cx="249299" cy="259045"/>
    <xdr:sp macro="" textlink="">
      <xdr:nvSpPr>
        <xdr:cNvPr id="739" name="諸支出金最小値テキスト"/>
        <xdr:cNvSpPr txBox="1"/>
      </xdr:nvSpPr>
      <xdr:spPr>
        <a:xfrm>
          <a:off x="2221230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10177</xdr:rowOff>
    </xdr:from>
    <xdr:ext cx="249299" cy="259045"/>
    <xdr:sp macro="" textlink="">
      <xdr:nvSpPr>
        <xdr:cNvPr id="741" name="諸支出金最大値テキスト"/>
        <xdr:cNvSpPr txBox="1"/>
      </xdr:nvSpPr>
      <xdr:spPr>
        <a:xfrm>
          <a:off x="22212300" y="635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42773</xdr:rowOff>
    </xdr:from>
    <xdr:to>
      <xdr:col>116</xdr:col>
      <xdr:colOff>63500</xdr:colOff>
      <xdr:row>38</xdr:row>
      <xdr:rowOff>139700</xdr:rowOff>
    </xdr:to>
    <xdr:cxnSp macro="">
      <xdr:nvCxnSpPr>
        <xdr:cNvPr id="743" name="直線コネクタ 742"/>
        <xdr:cNvCxnSpPr/>
      </xdr:nvCxnSpPr>
      <xdr:spPr>
        <a:xfrm>
          <a:off x="21323300" y="6557873"/>
          <a:ext cx="838200" cy="96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67327</xdr:rowOff>
    </xdr:from>
    <xdr:ext cx="249299" cy="259045"/>
    <xdr:sp macro="" textlink="">
      <xdr:nvSpPr>
        <xdr:cNvPr id="744" name="諸支出金平均値テキスト"/>
        <xdr:cNvSpPr txBox="1"/>
      </xdr:nvSpPr>
      <xdr:spPr>
        <a:xfrm>
          <a:off x="22212300" y="6582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5" name="フローチャート: 判断 744"/>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30200</xdr:rowOff>
    </xdr:from>
    <xdr:to>
      <xdr:col>111</xdr:col>
      <xdr:colOff>177800</xdr:colOff>
      <xdr:row>38</xdr:row>
      <xdr:rowOff>42773</xdr:rowOff>
    </xdr:to>
    <xdr:cxnSp macro="">
      <xdr:nvCxnSpPr>
        <xdr:cNvPr id="746" name="直線コネクタ 745"/>
        <xdr:cNvCxnSpPr/>
      </xdr:nvCxnSpPr>
      <xdr:spPr>
        <a:xfrm>
          <a:off x="20434300" y="6373850"/>
          <a:ext cx="889000" cy="18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84100</xdr:rowOff>
    </xdr:from>
    <xdr:to>
      <xdr:col>112</xdr:col>
      <xdr:colOff>38100</xdr:colOff>
      <xdr:row>39</xdr:row>
      <xdr:rowOff>14250</xdr:rowOff>
    </xdr:to>
    <xdr:sp macro="" textlink="">
      <xdr:nvSpPr>
        <xdr:cNvPr id="747" name="フローチャート: 判断 746"/>
        <xdr:cNvSpPr/>
      </xdr:nvSpPr>
      <xdr:spPr>
        <a:xfrm>
          <a:off x="21272500" y="65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5377</xdr:rowOff>
    </xdr:from>
    <xdr:ext cx="313932" cy="259045"/>
    <xdr:sp macro="" textlink="">
      <xdr:nvSpPr>
        <xdr:cNvPr id="748" name="テキスト ボックス 747"/>
        <xdr:cNvSpPr txBox="1"/>
      </xdr:nvSpPr>
      <xdr:spPr>
        <a:xfrm>
          <a:off x="21166333" y="66919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31</xdr:row>
      <xdr:rowOff>73863</xdr:rowOff>
    </xdr:from>
    <xdr:to>
      <xdr:col>107</xdr:col>
      <xdr:colOff>50800</xdr:colOff>
      <xdr:row>37</xdr:row>
      <xdr:rowOff>30200</xdr:rowOff>
    </xdr:to>
    <xdr:cxnSp macro="">
      <xdr:nvCxnSpPr>
        <xdr:cNvPr id="749" name="直線コネクタ 748"/>
        <xdr:cNvCxnSpPr/>
      </xdr:nvCxnSpPr>
      <xdr:spPr>
        <a:xfrm>
          <a:off x="19545300" y="5388813"/>
          <a:ext cx="889000" cy="985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74270</xdr:rowOff>
    </xdr:from>
    <xdr:to>
      <xdr:col>107</xdr:col>
      <xdr:colOff>101600</xdr:colOff>
      <xdr:row>39</xdr:row>
      <xdr:rowOff>4420</xdr:rowOff>
    </xdr:to>
    <xdr:sp macro="" textlink="">
      <xdr:nvSpPr>
        <xdr:cNvPr id="750" name="フローチャート: 判断 749"/>
        <xdr:cNvSpPr/>
      </xdr:nvSpPr>
      <xdr:spPr>
        <a:xfrm>
          <a:off x="20383500" y="658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38</xdr:row>
      <xdr:rowOff>166997</xdr:rowOff>
    </xdr:from>
    <xdr:ext cx="313932" cy="259045"/>
    <xdr:sp macro="" textlink="">
      <xdr:nvSpPr>
        <xdr:cNvPr id="751" name="テキスト ボックス 750"/>
        <xdr:cNvSpPr txBox="1"/>
      </xdr:nvSpPr>
      <xdr:spPr>
        <a:xfrm>
          <a:off x="20277333" y="66820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73863</xdr:rowOff>
    </xdr:from>
    <xdr:to>
      <xdr:col>102</xdr:col>
      <xdr:colOff>114300</xdr:colOff>
      <xdr:row>36</xdr:row>
      <xdr:rowOff>141072</xdr:rowOff>
    </xdr:to>
    <xdr:cxnSp macro="">
      <xdr:nvCxnSpPr>
        <xdr:cNvPr id="752" name="直線コネクタ 751"/>
        <xdr:cNvCxnSpPr/>
      </xdr:nvCxnSpPr>
      <xdr:spPr>
        <a:xfrm flipV="1">
          <a:off x="18656300" y="5388813"/>
          <a:ext cx="889000" cy="924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25121</xdr:rowOff>
    </xdr:from>
    <xdr:to>
      <xdr:col>102</xdr:col>
      <xdr:colOff>165100</xdr:colOff>
      <xdr:row>38</xdr:row>
      <xdr:rowOff>126721</xdr:rowOff>
    </xdr:to>
    <xdr:sp macro="" textlink="">
      <xdr:nvSpPr>
        <xdr:cNvPr id="753" name="フローチャート: 判断 752"/>
        <xdr:cNvSpPr/>
      </xdr:nvSpPr>
      <xdr:spPr>
        <a:xfrm>
          <a:off x="19494500" y="654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117848</xdr:rowOff>
    </xdr:from>
    <xdr:ext cx="378565" cy="259045"/>
    <xdr:sp macro="" textlink="">
      <xdr:nvSpPr>
        <xdr:cNvPr id="754" name="テキスト ボックス 753"/>
        <xdr:cNvSpPr txBox="1"/>
      </xdr:nvSpPr>
      <xdr:spPr>
        <a:xfrm>
          <a:off x="19356017" y="66329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72212</xdr:rowOff>
    </xdr:from>
    <xdr:to>
      <xdr:col>98</xdr:col>
      <xdr:colOff>38100</xdr:colOff>
      <xdr:row>39</xdr:row>
      <xdr:rowOff>2362</xdr:rowOff>
    </xdr:to>
    <xdr:sp macro="" textlink="">
      <xdr:nvSpPr>
        <xdr:cNvPr id="755" name="フローチャート: 判断 754"/>
        <xdr:cNvSpPr/>
      </xdr:nvSpPr>
      <xdr:spPr>
        <a:xfrm>
          <a:off x="18605500" y="6587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38</xdr:row>
      <xdr:rowOff>164939</xdr:rowOff>
    </xdr:from>
    <xdr:ext cx="313932" cy="259045"/>
    <xdr:sp macro="" textlink="">
      <xdr:nvSpPr>
        <xdr:cNvPr id="756" name="テキスト ボックス 755"/>
        <xdr:cNvSpPr txBox="1"/>
      </xdr:nvSpPr>
      <xdr:spPr>
        <a:xfrm>
          <a:off x="18499333" y="66800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124477</xdr:rowOff>
    </xdr:from>
    <xdr:ext cx="249299" cy="259045"/>
    <xdr:sp macro="" textlink="">
      <xdr:nvSpPr>
        <xdr:cNvPr id="763" name="諸支出金該当値テキスト"/>
        <xdr:cNvSpPr txBox="1"/>
      </xdr:nvSpPr>
      <xdr:spPr>
        <a:xfrm>
          <a:off x="22212300" y="6468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163423</xdr:rowOff>
    </xdr:from>
    <xdr:to>
      <xdr:col>112</xdr:col>
      <xdr:colOff>38100</xdr:colOff>
      <xdr:row>38</xdr:row>
      <xdr:rowOff>93573</xdr:rowOff>
    </xdr:to>
    <xdr:sp macro="" textlink="">
      <xdr:nvSpPr>
        <xdr:cNvPr id="764" name="楕円 763"/>
        <xdr:cNvSpPr/>
      </xdr:nvSpPr>
      <xdr:spPr>
        <a:xfrm>
          <a:off x="21272500" y="650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110101</xdr:rowOff>
    </xdr:from>
    <xdr:ext cx="378565" cy="259045"/>
    <xdr:sp macro="" textlink="">
      <xdr:nvSpPr>
        <xdr:cNvPr id="765" name="テキスト ボックス 764"/>
        <xdr:cNvSpPr txBox="1"/>
      </xdr:nvSpPr>
      <xdr:spPr>
        <a:xfrm>
          <a:off x="21134017" y="6282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150850</xdr:rowOff>
    </xdr:from>
    <xdr:to>
      <xdr:col>107</xdr:col>
      <xdr:colOff>101600</xdr:colOff>
      <xdr:row>37</xdr:row>
      <xdr:rowOff>81000</xdr:rowOff>
    </xdr:to>
    <xdr:sp macro="" textlink="">
      <xdr:nvSpPr>
        <xdr:cNvPr id="766" name="楕円 765"/>
        <xdr:cNvSpPr/>
      </xdr:nvSpPr>
      <xdr:spPr>
        <a:xfrm>
          <a:off x="20383500" y="632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97527</xdr:rowOff>
    </xdr:from>
    <xdr:ext cx="469744" cy="259045"/>
    <xdr:sp macro="" textlink="">
      <xdr:nvSpPr>
        <xdr:cNvPr id="767" name="テキスト ボックス 766"/>
        <xdr:cNvSpPr txBox="1"/>
      </xdr:nvSpPr>
      <xdr:spPr>
        <a:xfrm>
          <a:off x="20199428" y="6098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31</xdr:row>
      <xdr:rowOff>23063</xdr:rowOff>
    </xdr:from>
    <xdr:to>
      <xdr:col>102</xdr:col>
      <xdr:colOff>165100</xdr:colOff>
      <xdr:row>31</xdr:row>
      <xdr:rowOff>124663</xdr:rowOff>
    </xdr:to>
    <xdr:sp macro="" textlink="">
      <xdr:nvSpPr>
        <xdr:cNvPr id="768" name="楕円 767"/>
        <xdr:cNvSpPr/>
      </xdr:nvSpPr>
      <xdr:spPr>
        <a:xfrm>
          <a:off x="19494500" y="5338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29</xdr:row>
      <xdr:rowOff>141190</xdr:rowOff>
    </xdr:from>
    <xdr:ext cx="469744" cy="259045"/>
    <xdr:sp macro="" textlink="">
      <xdr:nvSpPr>
        <xdr:cNvPr id="769" name="テキスト ボックス 768"/>
        <xdr:cNvSpPr txBox="1"/>
      </xdr:nvSpPr>
      <xdr:spPr>
        <a:xfrm>
          <a:off x="19310428" y="5113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90272</xdr:rowOff>
    </xdr:from>
    <xdr:to>
      <xdr:col>98</xdr:col>
      <xdr:colOff>38100</xdr:colOff>
      <xdr:row>37</xdr:row>
      <xdr:rowOff>20422</xdr:rowOff>
    </xdr:to>
    <xdr:sp macro="" textlink="">
      <xdr:nvSpPr>
        <xdr:cNvPr id="770" name="楕円 769"/>
        <xdr:cNvSpPr/>
      </xdr:nvSpPr>
      <xdr:spPr>
        <a:xfrm>
          <a:off x="18605500" y="626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36949</xdr:rowOff>
    </xdr:from>
    <xdr:ext cx="469744" cy="259045"/>
    <xdr:sp macro="" textlink="">
      <xdr:nvSpPr>
        <xdr:cNvPr id="771" name="テキスト ボックス 770"/>
        <xdr:cNvSpPr txBox="1"/>
      </xdr:nvSpPr>
      <xdr:spPr>
        <a:xfrm>
          <a:off x="18421428" y="6037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歳出決算総額は、住民一人当たり５５８，７４５円となり前年度４２４，１８７円から大幅な増となっているが、総務費における特別定額給付金の皆増などによるものである。主な構成要因である民生費は、住民一人当たり２３１，１１２円となっており、引き続き高い水準にある。これは、私立保育所運営費助成や住居確保給付金に要する経費の増が主な要因であり、引き続き類似団体より高い水準に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東京都葛飾区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ysClr val="windowText" lastClr="000000"/>
              </a:solidFill>
              <a:latin typeface="ＭＳ ゴシック" pitchFamily="49" charset="-128"/>
              <a:ea typeface="ＭＳ ゴシック" pitchFamily="49" charset="-128"/>
            </a:rPr>
            <a:t>　財政調整基金は、新型コロナウイルス感染症対策として取り崩しを行う一方で、突発的な財政需要にも対応できるよう他の特定目的基金よりも優先して積み立てを行ったことから、基金残高が増加したため、標準財政規模比が上がっている。</a:t>
          </a:r>
        </a:p>
        <a:p>
          <a:r>
            <a:rPr kumimoji="1" lang="ja-JP" altLang="en-US" sz="1200">
              <a:solidFill>
                <a:sysClr val="windowText" lastClr="000000"/>
              </a:solidFill>
              <a:latin typeface="ＭＳ ゴシック" pitchFamily="49" charset="-128"/>
              <a:ea typeface="ＭＳ ゴシック" pitchFamily="49" charset="-128"/>
            </a:rPr>
            <a:t>　歳出が歳入を上回っていることから実質収支は黒字である。元年度と２年度の実質収支の差である単年度収支がプラスとなったことから、実質単年度収支はプラスとなっている。</a:t>
          </a:r>
        </a:p>
        <a:p>
          <a:r>
            <a:rPr kumimoji="1" lang="ja-JP" altLang="en-US" sz="1200">
              <a:solidFill>
                <a:sysClr val="windowText" lastClr="000000"/>
              </a:solidFill>
              <a:latin typeface="ＭＳ ゴシック" pitchFamily="49" charset="-128"/>
              <a:ea typeface="ＭＳ ゴシック" pitchFamily="49" charset="-128"/>
            </a:rPr>
            <a:t>　引き続き、歳入の確保、事務事業の見直しを行い、財政基盤の強化に勤め、安定した行財政運営に努める。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東京都葛飾区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調査開始の</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年度以降、黒字を維持しており、良好な財政運営である。</a:t>
          </a:r>
        </a:p>
        <a:p>
          <a:r>
            <a:rPr kumimoji="1" lang="ja-JP" altLang="en-US" sz="1400">
              <a:latin typeface="ＭＳ ゴシック" pitchFamily="49" charset="-128"/>
              <a:ea typeface="ＭＳ ゴシック" pitchFamily="49" charset="-128"/>
            </a:rPr>
            <a:t>　引き続き、健全な財政運営に努める。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s>

</file>

<file path=xl/worksheets/_rels/sheet10.xml.rels><?xml version="1.0" encoding="UTF-8" standalone="yes"?>

<Relationships xmlns="http://schemas.openxmlformats.org/package/2006/relationships">
<Relationship Id="rId2" Type="http://schemas.openxmlformats.org/officeDocument/2006/relationships/drawing" Target="../drawings/drawing9.xml"/>

</Relationships>

</file>

<file path=xl/worksheets/_rels/sheet11.xml.rels><?xml version="1.0" encoding="UTF-8" standalone="yes"?>

<Relationships xmlns="http://schemas.openxmlformats.org/package/2006/relationships">
<Relationship Id="rId2" Type="http://schemas.openxmlformats.org/officeDocument/2006/relationships/drawing" Target="../drawings/drawing10.xml"/>

</Relationships>

</file>

<file path=xl/worksheets/_rels/sheet12.xml.rels><?xml version="1.0" encoding="UTF-8" standalone="yes"?>

<Relationships xmlns="http://schemas.openxmlformats.org/package/2006/relationships">
<Relationship Id="rId2" Type="http://schemas.openxmlformats.org/officeDocument/2006/relationships/drawing" Target="../drawings/drawing11.xml"/>

</Relationships>

</file>

<file path=xl/worksheets/_rels/sheet13.xml.rels><?xml version="1.0" encoding="UTF-8" standalone="yes"?>

<Relationships xmlns="http://schemas.openxmlformats.org/package/2006/relationships">
<Relationship Id="rId2" Type="http://schemas.openxmlformats.org/officeDocument/2006/relationships/drawing" Target="../drawings/drawing12.xml"/>

</Relationships>

</file>

<file path=xl/worksheets/_rels/sheet14.xml.rels><?xml version="1.0" encoding="UTF-8" standalone="yes"?>

<Relationships xmlns="http://schemas.openxmlformats.org/package/2006/relationships">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3.xml.rels><?xml version="1.0" encoding="UTF-8" standalone="yes"?>

<Relationships xmlns="http://schemas.openxmlformats.org/package/2006/relationships">

</Relationships>

</file>

<file path=xl/worksheets/_rels/sheet4.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5.xml.rels><?xml version="1.0" encoding="UTF-8" standalone="yes"?>

<Relationships xmlns="http://schemas.openxmlformats.org/package/2006/relationships">
<Relationship Id="rId2" Type="http://schemas.openxmlformats.org/officeDocument/2006/relationships/drawing" Target="../drawings/drawing3.xml"/>

</Relationships>

</file>

<file path=xl/worksheets/_rels/sheet6.xml.rels><?xml version="1.0" encoding="UTF-8" standalone="yes"?>

<Relationships xmlns="http://schemas.openxmlformats.org/package/2006/relationships">
<Relationship Id="rId2" Type="http://schemas.openxmlformats.org/officeDocument/2006/relationships/drawing" Target="../drawings/drawing4.xml"/>

</Relationships>

</file>

<file path=xl/worksheets/_rels/sheet7.xml.rels><?xml version="1.0" encoding="UTF-8" standalone="yes"?>

<Relationships xmlns="http://schemas.openxmlformats.org/package/2006/relationships">
<Relationship Id="rId2" Type="http://schemas.openxmlformats.org/officeDocument/2006/relationships/drawing" Target="../drawings/drawing6.xml"/>

</Relationships>

</file>

<file path=xl/worksheets/_rels/sheet8.xml.rels><?xml version="1.0" encoding="UTF-8" standalone="yes"?>

<Relationships xmlns="http://schemas.openxmlformats.org/package/2006/relationships">
<Relationship Id="rId2" Type="http://schemas.openxmlformats.org/officeDocument/2006/relationships/drawing" Target="../drawings/drawing7.xml"/>

</Relationships>

</file>

<file path=xl/worksheets/_rels/sheet9.xml.rels><?xml version="1.0" encoding="UTF-8" standalone="yes"?>

<Relationships xmlns="http://schemas.openxmlformats.org/package/2006/relationships">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2" t="s">
        <v>
79</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x14ac:dyDescent="0.2">
      <c r="A2" s="186"/>
      <c r="B2" s="189" t="s">
        <v>
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3" t="s">
        <v>
81</v>
      </c>
      <c r="C3" s="614"/>
      <c r="D3" s="614"/>
      <c r="E3" s="615"/>
      <c r="F3" s="615"/>
      <c r="G3" s="615"/>
      <c r="H3" s="615"/>
      <c r="I3" s="615"/>
      <c r="J3" s="615"/>
      <c r="K3" s="615"/>
      <c r="L3" s="615" t="s">
        <v>
82</v>
      </c>
      <c r="M3" s="615"/>
      <c r="N3" s="615"/>
      <c r="O3" s="615"/>
      <c r="P3" s="615"/>
      <c r="Q3" s="615"/>
      <c r="R3" s="618"/>
      <c r="S3" s="618"/>
      <c r="T3" s="618"/>
      <c r="U3" s="618"/>
      <c r="V3" s="619"/>
      <c r="W3" s="509" t="s">
        <v>
83</v>
      </c>
      <c r="X3" s="510"/>
      <c r="Y3" s="510"/>
      <c r="Z3" s="510"/>
      <c r="AA3" s="510"/>
      <c r="AB3" s="614"/>
      <c r="AC3" s="618" t="s">
        <v>
84</v>
      </c>
      <c r="AD3" s="510"/>
      <c r="AE3" s="510"/>
      <c r="AF3" s="510"/>
      <c r="AG3" s="510"/>
      <c r="AH3" s="510"/>
      <c r="AI3" s="510"/>
      <c r="AJ3" s="510"/>
      <c r="AK3" s="510"/>
      <c r="AL3" s="580"/>
      <c r="AM3" s="509" t="s">
        <v>
85</v>
      </c>
      <c r="AN3" s="510"/>
      <c r="AO3" s="510"/>
      <c r="AP3" s="510"/>
      <c r="AQ3" s="510"/>
      <c r="AR3" s="510"/>
      <c r="AS3" s="510"/>
      <c r="AT3" s="510"/>
      <c r="AU3" s="510"/>
      <c r="AV3" s="510"/>
      <c r="AW3" s="510"/>
      <c r="AX3" s="580"/>
      <c r="AY3" s="572" t="s">
        <v>
1</v>
      </c>
      <c r="AZ3" s="573"/>
      <c r="BA3" s="573"/>
      <c r="BB3" s="573"/>
      <c r="BC3" s="573"/>
      <c r="BD3" s="573"/>
      <c r="BE3" s="573"/>
      <c r="BF3" s="573"/>
      <c r="BG3" s="573"/>
      <c r="BH3" s="573"/>
      <c r="BI3" s="573"/>
      <c r="BJ3" s="573"/>
      <c r="BK3" s="573"/>
      <c r="BL3" s="573"/>
      <c r="BM3" s="622"/>
      <c r="BN3" s="509" t="s">
        <v>
86</v>
      </c>
      <c r="BO3" s="510"/>
      <c r="BP3" s="510"/>
      <c r="BQ3" s="510"/>
      <c r="BR3" s="510"/>
      <c r="BS3" s="510"/>
      <c r="BT3" s="510"/>
      <c r="BU3" s="580"/>
      <c r="BV3" s="509" t="s">
        <v>
87</v>
      </c>
      <c r="BW3" s="510"/>
      <c r="BX3" s="510"/>
      <c r="BY3" s="510"/>
      <c r="BZ3" s="510"/>
      <c r="CA3" s="510"/>
      <c r="CB3" s="510"/>
      <c r="CC3" s="580"/>
      <c r="CD3" s="572" t="s">
        <v>
1</v>
      </c>
      <c r="CE3" s="573"/>
      <c r="CF3" s="573"/>
      <c r="CG3" s="573"/>
      <c r="CH3" s="573"/>
      <c r="CI3" s="573"/>
      <c r="CJ3" s="573"/>
      <c r="CK3" s="573"/>
      <c r="CL3" s="573"/>
      <c r="CM3" s="573"/>
      <c r="CN3" s="573"/>
      <c r="CO3" s="573"/>
      <c r="CP3" s="573"/>
      <c r="CQ3" s="573"/>
      <c r="CR3" s="573"/>
      <c r="CS3" s="622"/>
      <c r="CT3" s="509" t="s">
        <v>
88</v>
      </c>
      <c r="CU3" s="510"/>
      <c r="CV3" s="510"/>
      <c r="CW3" s="510"/>
      <c r="CX3" s="510"/>
      <c r="CY3" s="510"/>
      <c r="CZ3" s="510"/>
      <c r="DA3" s="580"/>
      <c r="DB3" s="509" t="s">
        <v>
89</v>
      </c>
      <c r="DC3" s="510"/>
      <c r="DD3" s="510"/>
      <c r="DE3" s="510"/>
      <c r="DF3" s="510"/>
      <c r="DG3" s="510"/>
      <c r="DH3" s="510"/>
      <c r="DI3" s="580"/>
      <c r="DJ3" s="186"/>
      <c r="DK3" s="186"/>
      <c r="DL3" s="186"/>
      <c r="DM3" s="186"/>
      <c r="DN3" s="186"/>
      <c r="DO3" s="186"/>
    </row>
    <row r="4" spans="1:119" ht="18.75" customHeight="1" x14ac:dyDescent="0.15">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
90</v>
      </c>
      <c r="AZ4" s="423"/>
      <c r="BA4" s="423"/>
      <c r="BB4" s="423"/>
      <c r="BC4" s="423"/>
      <c r="BD4" s="423"/>
      <c r="BE4" s="423"/>
      <c r="BF4" s="423"/>
      <c r="BG4" s="423"/>
      <c r="BH4" s="423"/>
      <c r="BI4" s="423"/>
      <c r="BJ4" s="423"/>
      <c r="BK4" s="423"/>
      <c r="BL4" s="423"/>
      <c r="BM4" s="424"/>
      <c r="BN4" s="425">
        <v>
273997562</v>
      </c>
      <c r="BO4" s="426"/>
      <c r="BP4" s="426"/>
      <c r="BQ4" s="426"/>
      <c r="BR4" s="426"/>
      <c r="BS4" s="426"/>
      <c r="BT4" s="426"/>
      <c r="BU4" s="427"/>
      <c r="BV4" s="425">
        <v>
209900242</v>
      </c>
      <c r="BW4" s="426"/>
      <c r="BX4" s="426"/>
      <c r="BY4" s="426"/>
      <c r="BZ4" s="426"/>
      <c r="CA4" s="426"/>
      <c r="CB4" s="426"/>
      <c r="CC4" s="427"/>
      <c r="CD4" s="606" t="s">
        <v>
91</v>
      </c>
      <c r="CE4" s="607"/>
      <c r="CF4" s="607"/>
      <c r="CG4" s="607"/>
      <c r="CH4" s="607"/>
      <c r="CI4" s="607"/>
      <c r="CJ4" s="607"/>
      <c r="CK4" s="607"/>
      <c r="CL4" s="607"/>
      <c r="CM4" s="607"/>
      <c r="CN4" s="607"/>
      <c r="CO4" s="607"/>
      <c r="CP4" s="607"/>
      <c r="CQ4" s="607"/>
      <c r="CR4" s="607"/>
      <c r="CS4" s="608"/>
      <c r="CT4" s="609">
        <v>
12.4</v>
      </c>
      <c r="CU4" s="610"/>
      <c r="CV4" s="610"/>
      <c r="CW4" s="610"/>
      <c r="CX4" s="610"/>
      <c r="CY4" s="610"/>
      <c r="CZ4" s="610"/>
      <c r="DA4" s="611"/>
      <c r="DB4" s="609">
        <v>
10.199999999999999</v>
      </c>
      <c r="DC4" s="610"/>
      <c r="DD4" s="610"/>
      <c r="DE4" s="610"/>
      <c r="DF4" s="610"/>
      <c r="DG4" s="610"/>
      <c r="DH4" s="610"/>
      <c r="DI4" s="611"/>
      <c r="DJ4" s="186"/>
      <c r="DK4" s="186"/>
      <c r="DL4" s="186"/>
      <c r="DM4" s="186"/>
      <c r="DN4" s="186"/>
      <c r="DO4" s="186"/>
    </row>
    <row r="5" spans="1:119" ht="18.75" customHeight="1" x14ac:dyDescent="0.15">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
92</v>
      </c>
      <c r="AN5" s="404"/>
      <c r="AO5" s="404"/>
      <c r="AP5" s="404"/>
      <c r="AQ5" s="404"/>
      <c r="AR5" s="404"/>
      <c r="AS5" s="404"/>
      <c r="AT5" s="405"/>
      <c r="AU5" s="487" t="s">
        <v>
93</v>
      </c>
      <c r="AV5" s="488"/>
      <c r="AW5" s="488"/>
      <c r="AX5" s="488"/>
      <c r="AY5" s="410" t="s">
        <v>
94</v>
      </c>
      <c r="AZ5" s="411"/>
      <c r="BA5" s="411"/>
      <c r="BB5" s="411"/>
      <c r="BC5" s="411"/>
      <c r="BD5" s="411"/>
      <c r="BE5" s="411"/>
      <c r="BF5" s="411"/>
      <c r="BG5" s="411"/>
      <c r="BH5" s="411"/>
      <c r="BI5" s="411"/>
      <c r="BJ5" s="411"/>
      <c r="BK5" s="411"/>
      <c r="BL5" s="411"/>
      <c r="BM5" s="412"/>
      <c r="BN5" s="430">
        <v>
259085056</v>
      </c>
      <c r="BO5" s="431"/>
      <c r="BP5" s="431"/>
      <c r="BQ5" s="431"/>
      <c r="BR5" s="431"/>
      <c r="BS5" s="431"/>
      <c r="BT5" s="431"/>
      <c r="BU5" s="432"/>
      <c r="BV5" s="430">
        <v>
197055909</v>
      </c>
      <c r="BW5" s="431"/>
      <c r="BX5" s="431"/>
      <c r="BY5" s="431"/>
      <c r="BZ5" s="431"/>
      <c r="CA5" s="431"/>
      <c r="CB5" s="431"/>
      <c r="CC5" s="432"/>
      <c r="CD5" s="439" t="s">
        <v>
95</v>
      </c>
      <c r="CE5" s="440"/>
      <c r="CF5" s="440"/>
      <c r="CG5" s="440"/>
      <c r="CH5" s="440"/>
      <c r="CI5" s="440"/>
      <c r="CJ5" s="440"/>
      <c r="CK5" s="440"/>
      <c r="CL5" s="440"/>
      <c r="CM5" s="440"/>
      <c r="CN5" s="440"/>
      <c r="CO5" s="440"/>
      <c r="CP5" s="440"/>
      <c r="CQ5" s="440"/>
      <c r="CR5" s="440"/>
      <c r="CS5" s="441"/>
      <c r="CT5" s="400">
        <v>
81.099999999999994</v>
      </c>
      <c r="CU5" s="401"/>
      <c r="CV5" s="401"/>
      <c r="CW5" s="401"/>
      <c r="CX5" s="401"/>
      <c r="CY5" s="401"/>
      <c r="CZ5" s="401"/>
      <c r="DA5" s="402"/>
      <c r="DB5" s="400">
        <v>
77.599999999999994</v>
      </c>
      <c r="DC5" s="401"/>
      <c r="DD5" s="401"/>
      <c r="DE5" s="401"/>
      <c r="DF5" s="401"/>
      <c r="DG5" s="401"/>
      <c r="DH5" s="401"/>
      <c r="DI5" s="402"/>
      <c r="DJ5" s="186"/>
      <c r="DK5" s="186"/>
      <c r="DL5" s="186"/>
      <c r="DM5" s="186"/>
      <c r="DN5" s="186"/>
      <c r="DO5" s="186"/>
    </row>
    <row r="6" spans="1:119" ht="18.75" customHeight="1" x14ac:dyDescent="0.15">
      <c r="A6" s="187"/>
      <c r="B6" s="586" t="s">
        <v>
96</v>
      </c>
      <c r="C6" s="444"/>
      <c r="D6" s="444"/>
      <c r="E6" s="587"/>
      <c r="F6" s="587"/>
      <c r="G6" s="587"/>
      <c r="H6" s="587"/>
      <c r="I6" s="587"/>
      <c r="J6" s="587"/>
      <c r="K6" s="587"/>
      <c r="L6" s="587" t="s">
        <v>
97</v>
      </c>
      <c r="M6" s="587"/>
      <c r="N6" s="587"/>
      <c r="O6" s="587"/>
      <c r="P6" s="587"/>
      <c r="Q6" s="587"/>
      <c r="R6" s="468"/>
      <c r="S6" s="468"/>
      <c r="T6" s="468"/>
      <c r="U6" s="468"/>
      <c r="V6" s="593"/>
      <c r="W6" s="521" t="s">
        <v>
98</v>
      </c>
      <c r="X6" s="443"/>
      <c r="Y6" s="443"/>
      <c r="Z6" s="443"/>
      <c r="AA6" s="443"/>
      <c r="AB6" s="444"/>
      <c r="AC6" s="598" t="s">
        <v>
99</v>
      </c>
      <c r="AD6" s="599"/>
      <c r="AE6" s="599"/>
      <c r="AF6" s="599"/>
      <c r="AG6" s="599"/>
      <c r="AH6" s="599"/>
      <c r="AI6" s="599"/>
      <c r="AJ6" s="599"/>
      <c r="AK6" s="599"/>
      <c r="AL6" s="600"/>
      <c r="AM6" s="499" t="s">
        <v>
100</v>
      </c>
      <c r="AN6" s="404"/>
      <c r="AO6" s="404"/>
      <c r="AP6" s="404"/>
      <c r="AQ6" s="404"/>
      <c r="AR6" s="404"/>
      <c r="AS6" s="404"/>
      <c r="AT6" s="405"/>
      <c r="AU6" s="487" t="s">
        <v>
101</v>
      </c>
      <c r="AV6" s="488"/>
      <c r="AW6" s="488"/>
      <c r="AX6" s="488"/>
      <c r="AY6" s="410" t="s">
        <v>
102</v>
      </c>
      <c r="AZ6" s="411"/>
      <c r="BA6" s="411"/>
      <c r="BB6" s="411"/>
      <c r="BC6" s="411"/>
      <c r="BD6" s="411"/>
      <c r="BE6" s="411"/>
      <c r="BF6" s="411"/>
      <c r="BG6" s="411"/>
      <c r="BH6" s="411"/>
      <c r="BI6" s="411"/>
      <c r="BJ6" s="411"/>
      <c r="BK6" s="411"/>
      <c r="BL6" s="411"/>
      <c r="BM6" s="412"/>
      <c r="BN6" s="430">
        <v>
14912506</v>
      </c>
      <c r="BO6" s="431"/>
      <c r="BP6" s="431"/>
      <c r="BQ6" s="431"/>
      <c r="BR6" s="431"/>
      <c r="BS6" s="431"/>
      <c r="BT6" s="431"/>
      <c r="BU6" s="432"/>
      <c r="BV6" s="430">
        <v>
12844333</v>
      </c>
      <c r="BW6" s="431"/>
      <c r="BX6" s="431"/>
      <c r="BY6" s="431"/>
      <c r="BZ6" s="431"/>
      <c r="CA6" s="431"/>
      <c r="CB6" s="431"/>
      <c r="CC6" s="432"/>
      <c r="CD6" s="439" t="s">
        <v>
103</v>
      </c>
      <c r="CE6" s="440"/>
      <c r="CF6" s="440"/>
      <c r="CG6" s="440"/>
      <c r="CH6" s="440"/>
      <c r="CI6" s="440"/>
      <c r="CJ6" s="440"/>
      <c r="CK6" s="440"/>
      <c r="CL6" s="440"/>
      <c r="CM6" s="440"/>
      <c r="CN6" s="440"/>
      <c r="CO6" s="440"/>
      <c r="CP6" s="440"/>
      <c r="CQ6" s="440"/>
      <c r="CR6" s="440"/>
      <c r="CS6" s="441"/>
      <c r="CT6" s="583">
        <v>
81.099999999999994</v>
      </c>
      <c r="CU6" s="584"/>
      <c r="CV6" s="584"/>
      <c r="CW6" s="584"/>
      <c r="CX6" s="584"/>
      <c r="CY6" s="584"/>
      <c r="CZ6" s="584"/>
      <c r="DA6" s="585"/>
      <c r="DB6" s="583">
        <v>
77.599999999999994</v>
      </c>
      <c r="DC6" s="584"/>
      <c r="DD6" s="584"/>
      <c r="DE6" s="584"/>
      <c r="DF6" s="584"/>
      <c r="DG6" s="584"/>
      <c r="DH6" s="584"/>
      <c r="DI6" s="585"/>
      <c r="DJ6" s="186"/>
      <c r="DK6" s="186"/>
      <c r="DL6" s="186"/>
      <c r="DM6" s="186"/>
      <c r="DN6" s="186"/>
      <c r="DO6" s="186"/>
    </row>
    <row r="7" spans="1:119" ht="18.75" customHeight="1" x14ac:dyDescent="0.15">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
104</v>
      </c>
      <c r="AN7" s="404"/>
      <c r="AO7" s="404"/>
      <c r="AP7" s="404"/>
      <c r="AQ7" s="404"/>
      <c r="AR7" s="404"/>
      <c r="AS7" s="404"/>
      <c r="AT7" s="405"/>
      <c r="AU7" s="487" t="s">
        <v>
105</v>
      </c>
      <c r="AV7" s="488"/>
      <c r="AW7" s="488"/>
      <c r="AX7" s="488"/>
      <c r="AY7" s="410" t="s">
        <v>
106</v>
      </c>
      <c r="AZ7" s="411"/>
      <c r="BA7" s="411"/>
      <c r="BB7" s="411"/>
      <c r="BC7" s="411"/>
      <c r="BD7" s="411"/>
      <c r="BE7" s="411"/>
      <c r="BF7" s="411"/>
      <c r="BG7" s="411"/>
      <c r="BH7" s="411"/>
      <c r="BI7" s="411"/>
      <c r="BJ7" s="411"/>
      <c r="BK7" s="411"/>
      <c r="BL7" s="411"/>
      <c r="BM7" s="412"/>
      <c r="BN7" s="430">
        <v>
192212</v>
      </c>
      <c r="BO7" s="431"/>
      <c r="BP7" s="431"/>
      <c r="BQ7" s="431"/>
      <c r="BR7" s="431"/>
      <c r="BS7" s="431"/>
      <c r="BT7" s="431"/>
      <c r="BU7" s="432"/>
      <c r="BV7" s="430">
        <v>
397806</v>
      </c>
      <c r="BW7" s="431"/>
      <c r="BX7" s="431"/>
      <c r="BY7" s="431"/>
      <c r="BZ7" s="431"/>
      <c r="CA7" s="431"/>
      <c r="CB7" s="431"/>
      <c r="CC7" s="432"/>
      <c r="CD7" s="439" t="s">
        <v>
107</v>
      </c>
      <c r="CE7" s="440"/>
      <c r="CF7" s="440"/>
      <c r="CG7" s="440"/>
      <c r="CH7" s="440"/>
      <c r="CI7" s="440"/>
      <c r="CJ7" s="440"/>
      <c r="CK7" s="440"/>
      <c r="CL7" s="440"/>
      <c r="CM7" s="440"/>
      <c r="CN7" s="440"/>
      <c r="CO7" s="440"/>
      <c r="CP7" s="440"/>
      <c r="CQ7" s="440"/>
      <c r="CR7" s="440"/>
      <c r="CS7" s="441"/>
      <c r="CT7" s="430">
        <v>
118979467</v>
      </c>
      <c r="CU7" s="431"/>
      <c r="CV7" s="431"/>
      <c r="CW7" s="431"/>
      <c r="CX7" s="431"/>
      <c r="CY7" s="431"/>
      <c r="CZ7" s="431"/>
      <c r="DA7" s="432"/>
      <c r="DB7" s="430">
        <v>
121707331</v>
      </c>
      <c r="DC7" s="431"/>
      <c r="DD7" s="431"/>
      <c r="DE7" s="431"/>
      <c r="DF7" s="431"/>
      <c r="DG7" s="431"/>
      <c r="DH7" s="431"/>
      <c r="DI7" s="432"/>
      <c r="DJ7" s="186"/>
      <c r="DK7" s="186"/>
      <c r="DL7" s="186"/>
      <c r="DM7" s="186"/>
      <c r="DN7" s="186"/>
      <c r="DO7" s="186"/>
    </row>
    <row r="8" spans="1:119" ht="18.75" customHeight="1" thickBot="1" x14ac:dyDescent="0.2">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
108</v>
      </c>
      <c r="AN8" s="404"/>
      <c r="AO8" s="404"/>
      <c r="AP8" s="404"/>
      <c r="AQ8" s="404"/>
      <c r="AR8" s="404"/>
      <c r="AS8" s="404"/>
      <c r="AT8" s="405"/>
      <c r="AU8" s="487" t="s">
        <v>
109</v>
      </c>
      <c r="AV8" s="488"/>
      <c r="AW8" s="488"/>
      <c r="AX8" s="488"/>
      <c r="AY8" s="410" t="s">
        <v>
110</v>
      </c>
      <c r="AZ8" s="411"/>
      <c r="BA8" s="411"/>
      <c r="BB8" s="411"/>
      <c r="BC8" s="411"/>
      <c r="BD8" s="411"/>
      <c r="BE8" s="411"/>
      <c r="BF8" s="411"/>
      <c r="BG8" s="411"/>
      <c r="BH8" s="411"/>
      <c r="BI8" s="411"/>
      <c r="BJ8" s="411"/>
      <c r="BK8" s="411"/>
      <c r="BL8" s="411"/>
      <c r="BM8" s="412"/>
      <c r="BN8" s="430">
        <v>
14720294</v>
      </c>
      <c r="BO8" s="431"/>
      <c r="BP8" s="431"/>
      <c r="BQ8" s="431"/>
      <c r="BR8" s="431"/>
      <c r="BS8" s="431"/>
      <c r="BT8" s="431"/>
      <c r="BU8" s="432"/>
      <c r="BV8" s="430">
        <v>
12446527</v>
      </c>
      <c r="BW8" s="431"/>
      <c r="BX8" s="431"/>
      <c r="BY8" s="431"/>
      <c r="BZ8" s="431"/>
      <c r="CA8" s="431"/>
      <c r="CB8" s="431"/>
      <c r="CC8" s="432"/>
      <c r="CD8" s="439" t="s">
        <v>
111</v>
      </c>
      <c r="CE8" s="440"/>
      <c r="CF8" s="440"/>
      <c r="CG8" s="440"/>
      <c r="CH8" s="440"/>
      <c r="CI8" s="440"/>
      <c r="CJ8" s="440"/>
      <c r="CK8" s="440"/>
      <c r="CL8" s="440"/>
      <c r="CM8" s="440"/>
      <c r="CN8" s="440"/>
      <c r="CO8" s="440"/>
      <c r="CP8" s="440"/>
      <c r="CQ8" s="440"/>
      <c r="CR8" s="440"/>
      <c r="CS8" s="441"/>
      <c r="CT8" s="543">
        <v>
0.35</v>
      </c>
      <c r="CU8" s="544"/>
      <c r="CV8" s="544"/>
      <c r="CW8" s="544"/>
      <c r="CX8" s="544"/>
      <c r="CY8" s="544"/>
      <c r="CZ8" s="544"/>
      <c r="DA8" s="545"/>
      <c r="DB8" s="543">
        <v>
0.34</v>
      </c>
      <c r="DC8" s="544"/>
      <c r="DD8" s="544"/>
      <c r="DE8" s="544"/>
      <c r="DF8" s="544"/>
      <c r="DG8" s="544"/>
      <c r="DH8" s="544"/>
      <c r="DI8" s="545"/>
      <c r="DJ8" s="186"/>
      <c r="DK8" s="186"/>
      <c r="DL8" s="186"/>
      <c r="DM8" s="186"/>
      <c r="DN8" s="186"/>
      <c r="DO8" s="186"/>
    </row>
    <row r="9" spans="1:119" ht="18.75" customHeight="1" thickBot="1" x14ac:dyDescent="0.2">
      <c r="A9" s="187"/>
      <c r="B9" s="572" t="s">
        <v>
112</v>
      </c>
      <c r="C9" s="573"/>
      <c r="D9" s="573"/>
      <c r="E9" s="573"/>
      <c r="F9" s="573"/>
      <c r="G9" s="573"/>
      <c r="H9" s="573"/>
      <c r="I9" s="573"/>
      <c r="J9" s="573"/>
      <c r="K9" s="493"/>
      <c r="L9" s="574" t="s">
        <v>
113</v>
      </c>
      <c r="M9" s="575"/>
      <c r="N9" s="575"/>
      <c r="O9" s="575"/>
      <c r="P9" s="575"/>
      <c r="Q9" s="576"/>
      <c r="R9" s="577">
        <v>
453093</v>
      </c>
      <c r="S9" s="578"/>
      <c r="T9" s="578"/>
      <c r="U9" s="578"/>
      <c r="V9" s="579"/>
      <c r="W9" s="509" t="s">
        <v>
114</v>
      </c>
      <c r="X9" s="510"/>
      <c r="Y9" s="510"/>
      <c r="Z9" s="510"/>
      <c r="AA9" s="510"/>
      <c r="AB9" s="510"/>
      <c r="AC9" s="510"/>
      <c r="AD9" s="510"/>
      <c r="AE9" s="510"/>
      <c r="AF9" s="510"/>
      <c r="AG9" s="510"/>
      <c r="AH9" s="510"/>
      <c r="AI9" s="510"/>
      <c r="AJ9" s="510"/>
      <c r="AK9" s="510"/>
      <c r="AL9" s="580"/>
      <c r="AM9" s="499" t="s">
        <v>
115</v>
      </c>
      <c r="AN9" s="404"/>
      <c r="AO9" s="404"/>
      <c r="AP9" s="404"/>
      <c r="AQ9" s="404"/>
      <c r="AR9" s="404"/>
      <c r="AS9" s="404"/>
      <c r="AT9" s="405"/>
      <c r="AU9" s="487" t="s">
        <v>
109</v>
      </c>
      <c r="AV9" s="488"/>
      <c r="AW9" s="488"/>
      <c r="AX9" s="488"/>
      <c r="AY9" s="410" t="s">
        <v>
116</v>
      </c>
      <c r="AZ9" s="411"/>
      <c r="BA9" s="411"/>
      <c r="BB9" s="411"/>
      <c r="BC9" s="411"/>
      <c r="BD9" s="411"/>
      <c r="BE9" s="411"/>
      <c r="BF9" s="411"/>
      <c r="BG9" s="411"/>
      <c r="BH9" s="411"/>
      <c r="BI9" s="411"/>
      <c r="BJ9" s="411"/>
      <c r="BK9" s="411"/>
      <c r="BL9" s="411"/>
      <c r="BM9" s="412"/>
      <c r="BN9" s="430">
        <v>
2273767</v>
      </c>
      <c r="BO9" s="431"/>
      <c r="BP9" s="431"/>
      <c r="BQ9" s="431"/>
      <c r="BR9" s="431"/>
      <c r="BS9" s="431"/>
      <c r="BT9" s="431"/>
      <c r="BU9" s="432"/>
      <c r="BV9" s="430">
        <v>
2409846</v>
      </c>
      <c r="BW9" s="431"/>
      <c r="BX9" s="431"/>
      <c r="BY9" s="431"/>
      <c r="BZ9" s="431"/>
      <c r="CA9" s="431"/>
      <c r="CB9" s="431"/>
      <c r="CC9" s="432"/>
      <c r="CD9" s="439" t="s">
        <v>
117</v>
      </c>
      <c r="CE9" s="440"/>
      <c r="CF9" s="440"/>
      <c r="CG9" s="440"/>
      <c r="CH9" s="440"/>
      <c r="CI9" s="440"/>
      <c r="CJ9" s="440"/>
      <c r="CK9" s="440"/>
      <c r="CL9" s="440"/>
      <c r="CM9" s="440"/>
      <c r="CN9" s="440"/>
      <c r="CO9" s="440"/>
      <c r="CP9" s="440"/>
      <c r="CQ9" s="440"/>
      <c r="CR9" s="440"/>
      <c r="CS9" s="441"/>
      <c r="CT9" s="400">
        <v>
0.9</v>
      </c>
      <c r="CU9" s="401"/>
      <c r="CV9" s="401"/>
      <c r="CW9" s="401"/>
      <c r="CX9" s="401"/>
      <c r="CY9" s="401"/>
      <c r="CZ9" s="401"/>
      <c r="DA9" s="402"/>
      <c r="DB9" s="400">
        <v>
0.9</v>
      </c>
      <c r="DC9" s="401"/>
      <c r="DD9" s="401"/>
      <c r="DE9" s="401"/>
      <c r="DF9" s="401"/>
      <c r="DG9" s="401"/>
      <c r="DH9" s="401"/>
      <c r="DI9" s="402"/>
      <c r="DJ9" s="186"/>
      <c r="DK9" s="186"/>
      <c r="DL9" s="186"/>
      <c r="DM9" s="186"/>
      <c r="DN9" s="186"/>
      <c r="DO9" s="186"/>
    </row>
    <row r="10" spans="1:119" ht="18.75" customHeight="1" thickBot="1" x14ac:dyDescent="0.2">
      <c r="A10" s="187"/>
      <c r="B10" s="572"/>
      <c r="C10" s="573"/>
      <c r="D10" s="573"/>
      <c r="E10" s="573"/>
      <c r="F10" s="573"/>
      <c r="G10" s="573"/>
      <c r="H10" s="573"/>
      <c r="I10" s="573"/>
      <c r="J10" s="573"/>
      <c r="K10" s="493"/>
      <c r="L10" s="403" t="s">
        <v>
118</v>
      </c>
      <c r="M10" s="404"/>
      <c r="N10" s="404"/>
      <c r="O10" s="404"/>
      <c r="P10" s="404"/>
      <c r="Q10" s="405"/>
      <c r="R10" s="406">
        <v>
442913</v>
      </c>
      <c r="S10" s="407"/>
      <c r="T10" s="407"/>
      <c r="U10" s="407"/>
      <c r="V10" s="409"/>
      <c r="W10" s="581"/>
      <c r="X10" s="392"/>
      <c r="Y10" s="392"/>
      <c r="Z10" s="392"/>
      <c r="AA10" s="392"/>
      <c r="AB10" s="392"/>
      <c r="AC10" s="392"/>
      <c r="AD10" s="392"/>
      <c r="AE10" s="392"/>
      <c r="AF10" s="392"/>
      <c r="AG10" s="392"/>
      <c r="AH10" s="392"/>
      <c r="AI10" s="392"/>
      <c r="AJ10" s="392"/>
      <c r="AK10" s="392"/>
      <c r="AL10" s="582"/>
      <c r="AM10" s="499" t="s">
        <v>
119</v>
      </c>
      <c r="AN10" s="404"/>
      <c r="AO10" s="404"/>
      <c r="AP10" s="404"/>
      <c r="AQ10" s="404"/>
      <c r="AR10" s="404"/>
      <c r="AS10" s="404"/>
      <c r="AT10" s="405"/>
      <c r="AU10" s="487" t="s">
        <v>
93</v>
      </c>
      <c r="AV10" s="488"/>
      <c r="AW10" s="488"/>
      <c r="AX10" s="488"/>
      <c r="AY10" s="410" t="s">
        <v>
120</v>
      </c>
      <c r="AZ10" s="411"/>
      <c r="BA10" s="411"/>
      <c r="BB10" s="411"/>
      <c r="BC10" s="411"/>
      <c r="BD10" s="411"/>
      <c r="BE10" s="411"/>
      <c r="BF10" s="411"/>
      <c r="BG10" s="411"/>
      <c r="BH10" s="411"/>
      <c r="BI10" s="411"/>
      <c r="BJ10" s="411"/>
      <c r="BK10" s="411"/>
      <c r="BL10" s="411"/>
      <c r="BM10" s="412"/>
      <c r="BN10" s="430">
        <v>
10126386</v>
      </c>
      <c r="BO10" s="431"/>
      <c r="BP10" s="431"/>
      <c r="BQ10" s="431"/>
      <c r="BR10" s="431"/>
      <c r="BS10" s="431"/>
      <c r="BT10" s="431"/>
      <c r="BU10" s="432"/>
      <c r="BV10" s="430">
        <v>
259389</v>
      </c>
      <c r="BW10" s="431"/>
      <c r="BX10" s="431"/>
      <c r="BY10" s="431"/>
      <c r="BZ10" s="431"/>
      <c r="CA10" s="431"/>
      <c r="CB10" s="431"/>
      <c r="CC10" s="432"/>
      <c r="CD10" s="191" t="s">
        <v>
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2"/>
      <c r="C11" s="573"/>
      <c r="D11" s="573"/>
      <c r="E11" s="573"/>
      <c r="F11" s="573"/>
      <c r="G11" s="573"/>
      <c r="H11" s="573"/>
      <c r="I11" s="573"/>
      <c r="J11" s="573"/>
      <c r="K11" s="493"/>
      <c r="L11" s="476" t="s">
        <v>
122</v>
      </c>
      <c r="M11" s="477"/>
      <c r="N11" s="477"/>
      <c r="O11" s="477"/>
      <c r="P11" s="477"/>
      <c r="Q11" s="478"/>
      <c r="R11" s="569" t="s">
        <v>
123</v>
      </c>
      <c r="S11" s="570"/>
      <c r="T11" s="570"/>
      <c r="U11" s="570"/>
      <c r="V11" s="571"/>
      <c r="W11" s="581"/>
      <c r="X11" s="392"/>
      <c r="Y11" s="392"/>
      <c r="Z11" s="392"/>
      <c r="AA11" s="392"/>
      <c r="AB11" s="392"/>
      <c r="AC11" s="392"/>
      <c r="AD11" s="392"/>
      <c r="AE11" s="392"/>
      <c r="AF11" s="392"/>
      <c r="AG11" s="392"/>
      <c r="AH11" s="392"/>
      <c r="AI11" s="392"/>
      <c r="AJ11" s="392"/>
      <c r="AK11" s="392"/>
      <c r="AL11" s="582"/>
      <c r="AM11" s="499" t="s">
        <v>
124</v>
      </c>
      <c r="AN11" s="404"/>
      <c r="AO11" s="404"/>
      <c r="AP11" s="404"/>
      <c r="AQ11" s="404"/>
      <c r="AR11" s="404"/>
      <c r="AS11" s="404"/>
      <c r="AT11" s="405"/>
      <c r="AU11" s="487" t="s">
        <v>
125</v>
      </c>
      <c r="AV11" s="488"/>
      <c r="AW11" s="488"/>
      <c r="AX11" s="488"/>
      <c r="AY11" s="410" t="s">
        <v>
126</v>
      </c>
      <c r="AZ11" s="411"/>
      <c r="BA11" s="411"/>
      <c r="BB11" s="411"/>
      <c r="BC11" s="411"/>
      <c r="BD11" s="411"/>
      <c r="BE11" s="411"/>
      <c r="BF11" s="411"/>
      <c r="BG11" s="411"/>
      <c r="BH11" s="411"/>
      <c r="BI11" s="411"/>
      <c r="BJ11" s="411"/>
      <c r="BK11" s="411"/>
      <c r="BL11" s="411"/>
      <c r="BM11" s="412"/>
      <c r="BN11" s="430">
        <v>
0</v>
      </c>
      <c r="BO11" s="431"/>
      <c r="BP11" s="431"/>
      <c r="BQ11" s="431"/>
      <c r="BR11" s="431"/>
      <c r="BS11" s="431"/>
      <c r="BT11" s="431"/>
      <c r="BU11" s="432"/>
      <c r="BV11" s="430">
        <v>
0</v>
      </c>
      <c r="BW11" s="431"/>
      <c r="BX11" s="431"/>
      <c r="BY11" s="431"/>
      <c r="BZ11" s="431"/>
      <c r="CA11" s="431"/>
      <c r="CB11" s="431"/>
      <c r="CC11" s="432"/>
      <c r="CD11" s="439" t="s">
        <v>
127</v>
      </c>
      <c r="CE11" s="440"/>
      <c r="CF11" s="440"/>
      <c r="CG11" s="440"/>
      <c r="CH11" s="440"/>
      <c r="CI11" s="440"/>
      <c r="CJ11" s="440"/>
      <c r="CK11" s="440"/>
      <c r="CL11" s="440"/>
      <c r="CM11" s="440"/>
      <c r="CN11" s="440"/>
      <c r="CO11" s="440"/>
      <c r="CP11" s="440"/>
      <c r="CQ11" s="440"/>
      <c r="CR11" s="440"/>
      <c r="CS11" s="441"/>
      <c r="CT11" s="543" t="s">
        <v>
128</v>
      </c>
      <c r="CU11" s="544"/>
      <c r="CV11" s="544"/>
      <c r="CW11" s="544"/>
      <c r="CX11" s="544"/>
      <c r="CY11" s="544"/>
      <c r="CZ11" s="544"/>
      <c r="DA11" s="545"/>
      <c r="DB11" s="543" t="s">
        <v>
128</v>
      </c>
      <c r="DC11" s="544"/>
      <c r="DD11" s="544"/>
      <c r="DE11" s="544"/>
      <c r="DF11" s="544"/>
      <c r="DG11" s="544"/>
      <c r="DH11" s="544"/>
      <c r="DI11" s="545"/>
      <c r="DJ11" s="186"/>
      <c r="DK11" s="186"/>
      <c r="DL11" s="186"/>
      <c r="DM11" s="186"/>
      <c r="DN11" s="186"/>
      <c r="DO11" s="186"/>
    </row>
    <row r="12" spans="1:119" ht="18.75" customHeight="1" x14ac:dyDescent="0.15">
      <c r="A12" s="187"/>
      <c r="B12" s="546" t="s">
        <v>
129</v>
      </c>
      <c r="C12" s="547"/>
      <c r="D12" s="547"/>
      <c r="E12" s="547"/>
      <c r="F12" s="547"/>
      <c r="G12" s="547"/>
      <c r="H12" s="547"/>
      <c r="I12" s="547"/>
      <c r="J12" s="547"/>
      <c r="K12" s="548"/>
      <c r="L12" s="555" t="s">
        <v>
130</v>
      </c>
      <c r="M12" s="556"/>
      <c r="N12" s="556"/>
      <c r="O12" s="556"/>
      <c r="P12" s="556"/>
      <c r="Q12" s="557"/>
      <c r="R12" s="558">
        <v>
463691</v>
      </c>
      <c r="S12" s="559"/>
      <c r="T12" s="559"/>
      <c r="U12" s="559"/>
      <c r="V12" s="560"/>
      <c r="W12" s="561" t="s">
        <v>
1</v>
      </c>
      <c r="X12" s="488"/>
      <c r="Y12" s="488"/>
      <c r="Z12" s="488"/>
      <c r="AA12" s="488"/>
      <c r="AB12" s="562"/>
      <c r="AC12" s="563" t="s">
        <v>
131</v>
      </c>
      <c r="AD12" s="564"/>
      <c r="AE12" s="564"/>
      <c r="AF12" s="564"/>
      <c r="AG12" s="565"/>
      <c r="AH12" s="563" t="s">
        <v>
132</v>
      </c>
      <c r="AI12" s="564"/>
      <c r="AJ12" s="564"/>
      <c r="AK12" s="564"/>
      <c r="AL12" s="566"/>
      <c r="AM12" s="499" t="s">
        <v>
133</v>
      </c>
      <c r="AN12" s="404"/>
      <c r="AO12" s="404"/>
      <c r="AP12" s="404"/>
      <c r="AQ12" s="404"/>
      <c r="AR12" s="404"/>
      <c r="AS12" s="404"/>
      <c r="AT12" s="405"/>
      <c r="AU12" s="487" t="s">
        <v>
93</v>
      </c>
      <c r="AV12" s="488"/>
      <c r="AW12" s="488"/>
      <c r="AX12" s="488"/>
      <c r="AY12" s="410" t="s">
        <v>
134</v>
      </c>
      <c r="AZ12" s="411"/>
      <c r="BA12" s="411"/>
      <c r="BB12" s="411"/>
      <c r="BC12" s="411"/>
      <c r="BD12" s="411"/>
      <c r="BE12" s="411"/>
      <c r="BF12" s="411"/>
      <c r="BG12" s="411"/>
      <c r="BH12" s="411"/>
      <c r="BI12" s="411"/>
      <c r="BJ12" s="411"/>
      <c r="BK12" s="411"/>
      <c r="BL12" s="411"/>
      <c r="BM12" s="412"/>
      <c r="BN12" s="430">
        <v>
1128283</v>
      </c>
      <c r="BO12" s="431"/>
      <c r="BP12" s="431"/>
      <c r="BQ12" s="431"/>
      <c r="BR12" s="431"/>
      <c r="BS12" s="431"/>
      <c r="BT12" s="431"/>
      <c r="BU12" s="432"/>
      <c r="BV12" s="430">
        <v>
0</v>
      </c>
      <c r="BW12" s="431"/>
      <c r="BX12" s="431"/>
      <c r="BY12" s="431"/>
      <c r="BZ12" s="431"/>
      <c r="CA12" s="431"/>
      <c r="CB12" s="431"/>
      <c r="CC12" s="432"/>
      <c r="CD12" s="439" t="s">
        <v>
135</v>
      </c>
      <c r="CE12" s="440"/>
      <c r="CF12" s="440"/>
      <c r="CG12" s="440"/>
      <c r="CH12" s="440"/>
      <c r="CI12" s="440"/>
      <c r="CJ12" s="440"/>
      <c r="CK12" s="440"/>
      <c r="CL12" s="440"/>
      <c r="CM12" s="440"/>
      <c r="CN12" s="440"/>
      <c r="CO12" s="440"/>
      <c r="CP12" s="440"/>
      <c r="CQ12" s="440"/>
      <c r="CR12" s="440"/>
      <c r="CS12" s="441"/>
      <c r="CT12" s="543" t="s">
        <v>
128</v>
      </c>
      <c r="CU12" s="544"/>
      <c r="CV12" s="544"/>
      <c r="CW12" s="544"/>
      <c r="CX12" s="544"/>
      <c r="CY12" s="544"/>
      <c r="CZ12" s="544"/>
      <c r="DA12" s="545"/>
      <c r="DB12" s="543" t="s">
        <v>
128</v>
      </c>
      <c r="DC12" s="544"/>
      <c r="DD12" s="544"/>
      <c r="DE12" s="544"/>
      <c r="DF12" s="544"/>
      <c r="DG12" s="544"/>
      <c r="DH12" s="544"/>
      <c r="DI12" s="545"/>
      <c r="DJ12" s="186"/>
      <c r="DK12" s="186"/>
      <c r="DL12" s="186"/>
      <c r="DM12" s="186"/>
      <c r="DN12" s="186"/>
      <c r="DO12" s="186"/>
    </row>
    <row r="13" spans="1:119" ht="18.75" customHeight="1" x14ac:dyDescent="0.15">
      <c r="A13" s="187"/>
      <c r="B13" s="549"/>
      <c r="C13" s="550"/>
      <c r="D13" s="550"/>
      <c r="E13" s="550"/>
      <c r="F13" s="550"/>
      <c r="G13" s="550"/>
      <c r="H13" s="550"/>
      <c r="I13" s="550"/>
      <c r="J13" s="550"/>
      <c r="K13" s="551"/>
      <c r="L13" s="197"/>
      <c r="M13" s="530" t="s">
        <v>
136</v>
      </c>
      <c r="N13" s="531"/>
      <c r="O13" s="531"/>
      <c r="P13" s="531"/>
      <c r="Q13" s="532"/>
      <c r="R13" s="533">
        <v>
441328</v>
      </c>
      <c r="S13" s="534"/>
      <c r="T13" s="534"/>
      <c r="U13" s="534"/>
      <c r="V13" s="535"/>
      <c r="W13" s="521" t="s">
        <v>
137</v>
      </c>
      <c r="X13" s="443"/>
      <c r="Y13" s="443"/>
      <c r="Z13" s="443"/>
      <c r="AA13" s="443"/>
      <c r="AB13" s="444"/>
      <c r="AC13" s="406">
        <v>
405</v>
      </c>
      <c r="AD13" s="407"/>
      <c r="AE13" s="407"/>
      <c r="AF13" s="407"/>
      <c r="AG13" s="408"/>
      <c r="AH13" s="406">
        <v>
412</v>
      </c>
      <c r="AI13" s="407"/>
      <c r="AJ13" s="407"/>
      <c r="AK13" s="407"/>
      <c r="AL13" s="409"/>
      <c r="AM13" s="499" t="s">
        <v>
138</v>
      </c>
      <c r="AN13" s="404"/>
      <c r="AO13" s="404"/>
      <c r="AP13" s="404"/>
      <c r="AQ13" s="404"/>
      <c r="AR13" s="404"/>
      <c r="AS13" s="404"/>
      <c r="AT13" s="405"/>
      <c r="AU13" s="487" t="s">
        <v>
105</v>
      </c>
      <c r="AV13" s="488"/>
      <c r="AW13" s="488"/>
      <c r="AX13" s="488"/>
      <c r="AY13" s="410" t="s">
        <v>
139</v>
      </c>
      <c r="AZ13" s="411"/>
      <c r="BA13" s="411"/>
      <c r="BB13" s="411"/>
      <c r="BC13" s="411"/>
      <c r="BD13" s="411"/>
      <c r="BE13" s="411"/>
      <c r="BF13" s="411"/>
      <c r="BG13" s="411"/>
      <c r="BH13" s="411"/>
      <c r="BI13" s="411"/>
      <c r="BJ13" s="411"/>
      <c r="BK13" s="411"/>
      <c r="BL13" s="411"/>
      <c r="BM13" s="412"/>
      <c r="BN13" s="430">
        <v>
11271870</v>
      </c>
      <c r="BO13" s="431"/>
      <c r="BP13" s="431"/>
      <c r="BQ13" s="431"/>
      <c r="BR13" s="431"/>
      <c r="BS13" s="431"/>
      <c r="BT13" s="431"/>
      <c r="BU13" s="432"/>
      <c r="BV13" s="430">
        <v>
2669235</v>
      </c>
      <c r="BW13" s="431"/>
      <c r="BX13" s="431"/>
      <c r="BY13" s="431"/>
      <c r="BZ13" s="431"/>
      <c r="CA13" s="431"/>
      <c r="CB13" s="431"/>
      <c r="CC13" s="432"/>
      <c r="CD13" s="439" t="s">
        <v>
140</v>
      </c>
      <c r="CE13" s="440"/>
      <c r="CF13" s="440"/>
      <c r="CG13" s="440"/>
      <c r="CH13" s="440"/>
      <c r="CI13" s="440"/>
      <c r="CJ13" s="440"/>
      <c r="CK13" s="440"/>
      <c r="CL13" s="440"/>
      <c r="CM13" s="440"/>
      <c r="CN13" s="440"/>
      <c r="CO13" s="440"/>
      <c r="CP13" s="440"/>
      <c r="CQ13" s="440"/>
      <c r="CR13" s="440"/>
      <c r="CS13" s="441"/>
      <c r="CT13" s="400">
        <v>
-1.6</v>
      </c>
      <c r="CU13" s="401"/>
      <c r="CV13" s="401"/>
      <c r="CW13" s="401"/>
      <c r="CX13" s="401"/>
      <c r="CY13" s="401"/>
      <c r="CZ13" s="401"/>
      <c r="DA13" s="402"/>
      <c r="DB13" s="400">
        <v>
-1.8</v>
      </c>
      <c r="DC13" s="401"/>
      <c r="DD13" s="401"/>
      <c r="DE13" s="401"/>
      <c r="DF13" s="401"/>
      <c r="DG13" s="401"/>
      <c r="DH13" s="401"/>
      <c r="DI13" s="402"/>
      <c r="DJ13" s="186"/>
      <c r="DK13" s="186"/>
      <c r="DL13" s="186"/>
      <c r="DM13" s="186"/>
      <c r="DN13" s="186"/>
      <c r="DO13" s="186"/>
    </row>
    <row r="14" spans="1:119" ht="18.75" customHeight="1" thickBot="1" x14ac:dyDescent="0.2">
      <c r="A14" s="187"/>
      <c r="B14" s="549"/>
      <c r="C14" s="550"/>
      <c r="D14" s="550"/>
      <c r="E14" s="550"/>
      <c r="F14" s="550"/>
      <c r="G14" s="550"/>
      <c r="H14" s="550"/>
      <c r="I14" s="550"/>
      <c r="J14" s="550"/>
      <c r="K14" s="551"/>
      <c r="L14" s="523" t="s">
        <v>
141</v>
      </c>
      <c r="M14" s="567"/>
      <c r="N14" s="567"/>
      <c r="O14" s="567"/>
      <c r="P14" s="567"/>
      <c r="Q14" s="568"/>
      <c r="R14" s="533">
        <v>
464550</v>
      </c>
      <c r="S14" s="534"/>
      <c r="T14" s="534"/>
      <c r="U14" s="534"/>
      <c r="V14" s="535"/>
      <c r="W14" s="536"/>
      <c r="X14" s="446"/>
      <c r="Y14" s="446"/>
      <c r="Z14" s="446"/>
      <c r="AA14" s="446"/>
      <c r="AB14" s="447"/>
      <c r="AC14" s="526">
        <v>
0.2</v>
      </c>
      <c r="AD14" s="527"/>
      <c r="AE14" s="527"/>
      <c r="AF14" s="527"/>
      <c r="AG14" s="528"/>
      <c r="AH14" s="526">
        <v>
0.2</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
142</v>
      </c>
      <c r="CE14" s="437"/>
      <c r="CF14" s="437"/>
      <c r="CG14" s="437"/>
      <c r="CH14" s="437"/>
      <c r="CI14" s="437"/>
      <c r="CJ14" s="437"/>
      <c r="CK14" s="437"/>
      <c r="CL14" s="437"/>
      <c r="CM14" s="437"/>
      <c r="CN14" s="437"/>
      <c r="CO14" s="437"/>
      <c r="CP14" s="437"/>
      <c r="CQ14" s="437"/>
      <c r="CR14" s="437"/>
      <c r="CS14" s="438"/>
      <c r="CT14" s="537" t="s">
        <v>
128</v>
      </c>
      <c r="CU14" s="538"/>
      <c r="CV14" s="538"/>
      <c r="CW14" s="538"/>
      <c r="CX14" s="538"/>
      <c r="CY14" s="538"/>
      <c r="CZ14" s="538"/>
      <c r="DA14" s="539"/>
      <c r="DB14" s="537" t="s">
        <v>
128</v>
      </c>
      <c r="DC14" s="538"/>
      <c r="DD14" s="538"/>
      <c r="DE14" s="538"/>
      <c r="DF14" s="538"/>
      <c r="DG14" s="538"/>
      <c r="DH14" s="538"/>
      <c r="DI14" s="539"/>
      <c r="DJ14" s="186"/>
      <c r="DK14" s="186"/>
      <c r="DL14" s="186"/>
      <c r="DM14" s="186"/>
      <c r="DN14" s="186"/>
      <c r="DO14" s="186"/>
    </row>
    <row r="15" spans="1:119" ht="18.75" customHeight="1" x14ac:dyDescent="0.15">
      <c r="A15" s="187"/>
      <c r="B15" s="549"/>
      <c r="C15" s="550"/>
      <c r="D15" s="550"/>
      <c r="E15" s="550"/>
      <c r="F15" s="550"/>
      <c r="G15" s="550"/>
      <c r="H15" s="550"/>
      <c r="I15" s="550"/>
      <c r="J15" s="550"/>
      <c r="K15" s="551"/>
      <c r="L15" s="197"/>
      <c r="M15" s="530" t="s">
        <v>
143</v>
      </c>
      <c r="N15" s="531"/>
      <c r="O15" s="531"/>
      <c r="P15" s="531"/>
      <c r="Q15" s="532"/>
      <c r="R15" s="533">
        <v>
441424</v>
      </c>
      <c r="S15" s="534"/>
      <c r="T15" s="534"/>
      <c r="U15" s="534"/>
      <c r="V15" s="535"/>
      <c r="W15" s="521" t="s">
        <v>
144</v>
      </c>
      <c r="X15" s="443"/>
      <c r="Y15" s="443"/>
      <c r="Z15" s="443"/>
      <c r="AA15" s="443"/>
      <c r="AB15" s="444"/>
      <c r="AC15" s="406">
        <v>
36117</v>
      </c>
      <c r="AD15" s="407"/>
      <c r="AE15" s="407"/>
      <c r="AF15" s="407"/>
      <c r="AG15" s="408"/>
      <c r="AH15" s="406">
        <v>
37296</v>
      </c>
      <c r="AI15" s="407"/>
      <c r="AJ15" s="407"/>
      <c r="AK15" s="407"/>
      <c r="AL15" s="409"/>
      <c r="AM15" s="499"/>
      <c r="AN15" s="404"/>
      <c r="AO15" s="404"/>
      <c r="AP15" s="404"/>
      <c r="AQ15" s="404"/>
      <c r="AR15" s="404"/>
      <c r="AS15" s="404"/>
      <c r="AT15" s="405"/>
      <c r="AU15" s="487"/>
      <c r="AV15" s="488"/>
      <c r="AW15" s="488"/>
      <c r="AX15" s="488"/>
      <c r="AY15" s="422" t="s">
        <v>
145</v>
      </c>
      <c r="AZ15" s="423"/>
      <c r="BA15" s="423"/>
      <c r="BB15" s="423"/>
      <c r="BC15" s="423"/>
      <c r="BD15" s="423"/>
      <c r="BE15" s="423"/>
      <c r="BF15" s="423"/>
      <c r="BG15" s="423"/>
      <c r="BH15" s="423"/>
      <c r="BI15" s="423"/>
      <c r="BJ15" s="423"/>
      <c r="BK15" s="423"/>
      <c r="BL15" s="423"/>
      <c r="BM15" s="424"/>
      <c r="BN15" s="425">
        <v>
42146105</v>
      </c>
      <c r="BO15" s="426"/>
      <c r="BP15" s="426"/>
      <c r="BQ15" s="426"/>
      <c r="BR15" s="426"/>
      <c r="BS15" s="426"/>
      <c r="BT15" s="426"/>
      <c r="BU15" s="427"/>
      <c r="BV15" s="425">
        <v>
39692792</v>
      </c>
      <c r="BW15" s="426"/>
      <c r="BX15" s="426"/>
      <c r="BY15" s="426"/>
      <c r="BZ15" s="426"/>
      <c r="CA15" s="426"/>
      <c r="CB15" s="426"/>
      <c r="CC15" s="427"/>
      <c r="CD15" s="540" t="s">
        <v>
146</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9"/>
      <c r="C16" s="550"/>
      <c r="D16" s="550"/>
      <c r="E16" s="550"/>
      <c r="F16" s="550"/>
      <c r="G16" s="550"/>
      <c r="H16" s="550"/>
      <c r="I16" s="550"/>
      <c r="J16" s="550"/>
      <c r="K16" s="551"/>
      <c r="L16" s="523" t="s">
        <v>
147</v>
      </c>
      <c r="M16" s="524"/>
      <c r="N16" s="524"/>
      <c r="O16" s="524"/>
      <c r="P16" s="524"/>
      <c r="Q16" s="525"/>
      <c r="R16" s="518" t="s">
        <v>
148</v>
      </c>
      <c r="S16" s="519"/>
      <c r="T16" s="519"/>
      <c r="U16" s="519"/>
      <c r="V16" s="520"/>
      <c r="W16" s="536"/>
      <c r="X16" s="446"/>
      <c r="Y16" s="446"/>
      <c r="Z16" s="446"/>
      <c r="AA16" s="446"/>
      <c r="AB16" s="447"/>
      <c r="AC16" s="526">
        <v>
20.8</v>
      </c>
      <c r="AD16" s="527"/>
      <c r="AE16" s="527"/>
      <c r="AF16" s="527"/>
      <c r="AG16" s="528"/>
      <c r="AH16" s="526">
        <v>
21.5</v>
      </c>
      <c r="AI16" s="527"/>
      <c r="AJ16" s="527"/>
      <c r="AK16" s="527"/>
      <c r="AL16" s="529"/>
      <c r="AM16" s="499"/>
      <c r="AN16" s="404"/>
      <c r="AO16" s="404"/>
      <c r="AP16" s="404"/>
      <c r="AQ16" s="404"/>
      <c r="AR16" s="404"/>
      <c r="AS16" s="404"/>
      <c r="AT16" s="405"/>
      <c r="AU16" s="487"/>
      <c r="AV16" s="488"/>
      <c r="AW16" s="488"/>
      <c r="AX16" s="488"/>
      <c r="AY16" s="410" t="s">
        <v>
149</v>
      </c>
      <c r="AZ16" s="411"/>
      <c r="BA16" s="411"/>
      <c r="BB16" s="411"/>
      <c r="BC16" s="411"/>
      <c r="BD16" s="411"/>
      <c r="BE16" s="411"/>
      <c r="BF16" s="411"/>
      <c r="BG16" s="411"/>
      <c r="BH16" s="411"/>
      <c r="BI16" s="411"/>
      <c r="BJ16" s="411"/>
      <c r="BK16" s="411"/>
      <c r="BL16" s="411"/>
      <c r="BM16" s="412"/>
      <c r="BN16" s="430">
        <v>
113683176</v>
      </c>
      <c r="BO16" s="431"/>
      <c r="BP16" s="431"/>
      <c r="BQ16" s="431"/>
      <c r="BR16" s="431"/>
      <c r="BS16" s="431"/>
      <c r="BT16" s="431"/>
      <c r="BU16" s="432"/>
      <c r="BV16" s="430">
        <v>
116541947</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
      <c r="A17" s="187"/>
      <c r="B17" s="552"/>
      <c r="C17" s="553"/>
      <c r="D17" s="553"/>
      <c r="E17" s="553"/>
      <c r="F17" s="553"/>
      <c r="G17" s="553"/>
      <c r="H17" s="553"/>
      <c r="I17" s="553"/>
      <c r="J17" s="553"/>
      <c r="K17" s="554"/>
      <c r="L17" s="202"/>
      <c r="M17" s="515" t="s">
        <v>
150</v>
      </c>
      <c r="N17" s="516"/>
      <c r="O17" s="516"/>
      <c r="P17" s="516"/>
      <c r="Q17" s="517"/>
      <c r="R17" s="518" t="s">
        <v>
151</v>
      </c>
      <c r="S17" s="519"/>
      <c r="T17" s="519"/>
      <c r="U17" s="519"/>
      <c r="V17" s="520"/>
      <c r="W17" s="521" t="s">
        <v>
152</v>
      </c>
      <c r="X17" s="443"/>
      <c r="Y17" s="443"/>
      <c r="Z17" s="443"/>
      <c r="AA17" s="443"/>
      <c r="AB17" s="444"/>
      <c r="AC17" s="406">
        <v>
136738</v>
      </c>
      <c r="AD17" s="407"/>
      <c r="AE17" s="407"/>
      <c r="AF17" s="407"/>
      <c r="AG17" s="408"/>
      <c r="AH17" s="406">
        <v>
135530</v>
      </c>
      <c r="AI17" s="407"/>
      <c r="AJ17" s="407"/>
      <c r="AK17" s="407"/>
      <c r="AL17" s="409"/>
      <c r="AM17" s="499"/>
      <c r="AN17" s="404"/>
      <c r="AO17" s="404"/>
      <c r="AP17" s="404"/>
      <c r="AQ17" s="404"/>
      <c r="AR17" s="404"/>
      <c r="AS17" s="404"/>
      <c r="AT17" s="405"/>
      <c r="AU17" s="487"/>
      <c r="AV17" s="488"/>
      <c r="AW17" s="488"/>
      <c r="AX17" s="488"/>
      <c r="AY17" s="410" t="s">
        <v>
153</v>
      </c>
      <c r="AZ17" s="411"/>
      <c r="BA17" s="411"/>
      <c r="BB17" s="411"/>
      <c r="BC17" s="411"/>
      <c r="BD17" s="411"/>
      <c r="BE17" s="411"/>
      <c r="BF17" s="411"/>
      <c r="BG17" s="411"/>
      <c r="BH17" s="411"/>
      <c r="BI17" s="411"/>
      <c r="BJ17" s="411"/>
      <c r="BK17" s="411"/>
      <c r="BL17" s="411"/>
      <c r="BM17" s="412"/>
      <c r="BN17" s="430">
        <v>
118979467</v>
      </c>
      <c r="BO17" s="431"/>
      <c r="BP17" s="431"/>
      <c r="BQ17" s="431"/>
      <c r="BR17" s="431"/>
      <c r="BS17" s="431"/>
      <c r="BT17" s="431"/>
      <c r="BU17" s="432"/>
      <c r="BV17" s="430">
        <v>
121707331</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
      <c r="A18" s="187"/>
      <c r="B18" s="492" t="s">
        <v>
154</v>
      </c>
      <c r="C18" s="493"/>
      <c r="D18" s="493"/>
      <c r="E18" s="494"/>
      <c r="F18" s="494"/>
      <c r="G18" s="494"/>
      <c r="H18" s="494"/>
      <c r="I18" s="494"/>
      <c r="J18" s="494"/>
      <c r="K18" s="494"/>
      <c r="L18" s="495">
        <v>
34.799999999999997</v>
      </c>
      <c r="M18" s="495"/>
      <c r="N18" s="495"/>
      <c r="O18" s="495"/>
      <c r="P18" s="495"/>
      <c r="Q18" s="495"/>
      <c r="R18" s="496"/>
      <c r="S18" s="496"/>
      <c r="T18" s="496"/>
      <c r="U18" s="496"/>
      <c r="V18" s="497"/>
      <c r="W18" s="511"/>
      <c r="X18" s="512"/>
      <c r="Y18" s="512"/>
      <c r="Z18" s="512"/>
      <c r="AA18" s="512"/>
      <c r="AB18" s="522"/>
      <c r="AC18" s="394">
        <v>
78.900000000000006</v>
      </c>
      <c r="AD18" s="395"/>
      <c r="AE18" s="395"/>
      <c r="AF18" s="395"/>
      <c r="AG18" s="498"/>
      <c r="AH18" s="394">
        <v>
78.2</v>
      </c>
      <c r="AI18" s="395"/>
      <c r="AJ18" s="395"/>
      <c r="AK18" s="395"/>
      <c r="AL18" s="396"/>
      <c r="AM18" s="499"/>
      <c r="AN18" s="404"/>
      <c r="AO18" s="404"/>
      <c r="AP18" s="404"/>
      <c r="AQ18" s="404"/>
      <c r="AR18" s="404"/>
      <c r="AS18" s="404"/>
      <c r="AT18" s="405"/>
      <c r="AU18" s="487"/>
      <c r="AV18" s="488"/>
      <c r="AW18" s="488"/>
      <c r="AX18" s="488"/>
      <c r="AY18" s="410" t="s">
        <v>
155</v>
      </c>
      <c r="AZ18" s="411"/>
      <c r="BA18" s="411"/>
      <c r="BB18" s="411"/>
      <c r="BC18" s="411"/>
      <c r="BD18" s="411"/>
      <c r="BE18" s="411"/>
      <c r="BF18" s="411"/>
      <c r="BG18" s="411"/>
      <c r="BH18" s="411"/>
      <c r="BI18" s="411"/>
      <c r="BJ18" s="411"/>
      <c r="BK18" s="411"/>
      <c r="BL18" s="411"/>
      <c r="BM18" s="412"/>
      <c r="BN18" s="430">
        <v>
97505968</v>
      </c>
      <c r="BO18" s="431"/>
      <c r="BP18" s="431"/>
      <c r="BQ18" s="431"/>
      <c r="BR18" s="431"/>
      <c r="BS18" s="431"/>
      <c r="BT18" s="431"/>
      <c r="BU18" s="432"/>
      <c r="BV18" s="430">
        <v>
96379645</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
      <c r="A19" s="187"/>
      <c r="B19" s="492" t="s">
        <v>
156</v>
      </c>
      <c r="C19" s="493"/>
      <c r="D19" s="493"/>
      <c r="E19" s="494"/>
      <c r="F19" s="494"/>
      <c r="G19" s="494"/>
      <c r="H19" s="494"/>
      <c r="I19" s="494"/>
      <c r="J19" s="494"/>
      <c r="K19" s="494"/>
      <c r="L19" s="500">
        <v>
13020</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
157</v>
      </c>
      <c r="AZ19" s="411"/>
      <c r="BA19" s="411"/>
      <c r="BB19" s="411"/>
      <c r="BC19" s="411"/>
      <c r="BD19" s="411"/>
      <c r="BE19" s="411"/>
      <c r="BF19" s="411"/>
      <c r="BG19" s="411"/>
      <c r="BH19" s="411"/>
      <c r="BI19" s="411"/>
      <c r="BJ19" s="411"/>
      <c r="BK19" s="411"/>
      <c r="BL19" s="411"/>
      <c r="BM19" s="412"/>
      <c r="BN19" s="430">
        <v>
144731076</v>
      </c>
      <c r="BO19" s="431"/>
      <c r="BP19" s="431"/>
      <c r="BQ19" s="431"/>
      <c r="BR19" s="431"/>
      <c r="BS19" s="431"/>
      <c r="BT19" s="431"/>
      <c r="BU19" s="432"/>
      <c r="BV19" s="430">
        <v>
139024121</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
      <c r="A20" s="187"/>
      <c r="B20" s="492" t="s">
        <v>
158</v>
      </c>
      <c r="C20" s="493"/>
      <c r="D20" s="493"/>
      <c r="E20" s="494"/>
      <c r="F20" s="494"/>
      <c r="G20" s="494"/>
      <c r="H20" s="494"/>
      <c r="I20" s="494"/>
      <c r="J20" s="494"/>
      <c r="K20" s="494"/>
      <c r="L20" s="500">
        <v>
215948</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15">
      <c r="A21" s="187"/>
      <c r="B21" s="489" t="s">
        <v>
159</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
      <c r="A22" s="187"/>
      <c r="B22" s="459" t="s">
        <v>
160</v>
      </c>
      <c r="C22" s="460"/>
      <c r="D22" s="461"/>
      <c r="E22" s="468" t="s">
        <v>
1</v>
      </c>
      <c r="F22" s="443"/>
      <c r="G22" s="443"/>
      <c r="H22" s="443"/>
      <c r="I22" s="443"/>
      <c r="J22" s="443"/>
      <c r="K22" s="444"/>
      <c r="L22" s="468" t="s">
        <v>
161</v>
      </c>
      <c r="M22" s="443"/>
      <c r="N22" s="443"/>
      <c r="O22" s="443"/>
      <c r="P22" s="444"/>
      <c r="Q22" s="453" t="s">
        <v>
162</v>
      </c>
      <c r="R22" s="454"/>
      <c r="S22" s="454"/>
      <c r="T22" s="454"/>
      <c r="U22" s="454"/>
      <c r="V22" s="469"/>
      <c r="W22" s="471" t="s">
        <v>
163</v>
      </c>
      <c r="X22" s="460"/>
      <c r="Y22" s="461"/>
      <c r="Z22" s="468" t="s">
        <v>
1</v>
      </c>
      <c r="AA22" s="443"/>
      <c r="AB22" s="443"/>
      <c r="AC22" s="443"/>
      <c r="AD22" s="443"/>
      <c r="AE22" s="443"/>
      <c r="AF22" s="443"/>
      <c r="AG22" s="444"/>
      <c r="AH22" s="442" t="s">
        <v>
164</v>
      </c>
      <c r="AI22" s="443"/>
      <c r="AJ22" s="443"/>
      <c r="AK22" s="443"/>
      <c r="AL22" s="444"/>
      <c r="AM22" s="442" t="s">
        <v>
165</v>
      </c>
      <c r="AN22" s="448"/>
      <c r="AO22" s="448"/>
      <c r="AP22" s="448"/>
      <c r="AQ22" s="448"/>
      <c r="AR22" s="449"/>
      <c r="AS22" s="453" t="s">
        <v>
162</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15">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
166</v>
      </c>
      <c r="AZ23" s="423"/>
      <c r="BA23" s="423"/>
      <c r="BB23" s="423"/>
      <c r="BC23" s="423"/>
      <c r="BD23" s="423"/>
      <c r="BE23" s="423"/>
      <c r="BF23" s="423"/>
      <c r="BG23" s="423"/>
      <c r="BH23" s="423"/>
      <c r="BI23" s="423"/>
      <c r="BJ23" s="423"/>
      <c r="BK23" s="423"/>
      <c r="BL23" s="423"/>
      <c r="BM23" s="424"/>
      <c r="BN23" s="430">
        <v>
14471140</v>
      </c>
      <c r="BO23" s="431"/>
      <c r="BP23" s="431"/>
      <c r="BQ23" s="431"/>
      <c r="BR23" s="431"/>
      <c r="BS23" s="431"/>
      <c r="BT23" s="431"/>
      <c r="BU23" s="432"/>
      <c r="BV23" s="430">
        <v>
13860697</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
      <c r="A24" s="187"/>
      <c r="B24" s="462"/>
      <c r="C24" s="463"/>
      <c r="D24" s="464"/>
      <c r="E24" s="403" t="s">
        <v>
167</v>
      </c>
      <c r="F24" s="404"/>
      <c r="G24" s="404"/>
      <c r="H24" s="404"/>
      <c r="I24" s="404"/>
      <c r="J24" s="404"/>
      <c r="K24" s="405"/>
      <c r="L24" s="406">
        <v>
1</v>
      </c>
      <c r="M24" s="407"/>
      <c r="N24" s="407"/>
      <c r="O24" s="407"/>
      <c r="P24" s="408"/>
      <c r="Q24" s="406">
        <v>
11220</v>
      </c>
      <c r="R24" s="407"/>
      <c r="S24" s="407"/>
      <c r="T24" s="407"/>
      <c r="U24" s="407"/>
      <c r="V24" s="408"/>
      <c r="W24" s="472"/>
      <c r="X24" s="463"/>
      <c r="Y24" s="464"/>
      <c r="Z24" s="403" t="s">
        <v>
168</v>
      </c>
      <c r="AA24" s="404"/>
      <c r="AB24" s="404"/>
      <c r="AC24" s="404"/>
      <c r="AD24" s="404"/>
      <c r="AE24" s="404"/>
      <c r="AF24" s="404"/>
      <c r="AG24" s="405"/>
      <c r="AH24" s="406">
        <v>
2867</v>
      </c>
      <c r="AI24" s="407"/>
      <c r="AJ24" s="407"/>
      <c r="AK24" s="407"/>
      <c r="AL24" s="408"/>
      <c r="AM24" s="406">
        <v>
8383108</v>
      </c>
      <c r="AN24" s="407"/>
      <c r="AO24" s="407"/>
      <c r="AP24" s="407"/>
      <c r="AQ24" s="407"/>
      <c r="AR24" s="408"/>
      <c r="AS24" s="406">
        <v>
2924</v>
      </c>
      <c r="AT24" s="407"/>
      <c r="AU24" s="407"/>
      <c r="AV24" s="407"/>
      <c r="AW24" s="407"/>
      <c r="AX24" s="409"/>
      <c r="AY24" s="397" t="s">
        <v>
169</v>
      </c>
      <c r="AZ24" s="398"/>
      <c r="BA24" s="398"/>
      <c r="BB24" s="398"/>
      <c r="BC24" s="398"/>
      <c r="BD24" s="398"/>
      <c r="BE24" s="398"/>
      <c r="BF24" s="398"/>
      <c r="BG24" s="398"/>
      <c r="BH24" s="398"/>
      <c r="BI24" s="398"/>
      <c r="BJ24" s="398"/>
      <c r="BK24" s="398"/>
      <c r="BL24" s="398"/>
      <c r="BM24" s="399"/>
      <c r="BN24" s="430">
        <v>
9289706</v>
      </c>
      <c r="BO24" s="431"/>
      <c r="BP24" s="431"/>
      <c r="BQ24" s="431"/>
      <c r="BR24" s="431"/>
      <c r="BS24" s="431"/>
      <c r="BT24" s="431"/>
      <c r="BU24" s="432"/>
      <c r="BV24" s="430">
        <v>
9646910</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15">
      <c r="A25" s="187"/>
      <c r="B25" s="462"/>
      <c r="C25" s="463"/>
      <c r="D25" s="464"/>
      <c r="E25" s="403" t="s">
        <v>
170</v>
      </c>
      <c r="F25" s="404"/>
      <c r="G25" s="404"/>
      <c r="H25" s="404"/>
      <c r="I25" s="404"/>
      <c r="J25" s="404"/>
      <c r="K25" s="405"/>
      <c r="L25" s="406">
        <v>
2</v>
      </c>
      <c r="M25" s="407"/>
      <c r="N25" s="407"/>
      <c r="O25" s="407"/>
      <c r="P25" s="408"/>
      <c r="Q25" s="406">
        <v>
9150</v>
      </c>
      <c r="R25" s="407"/>
      <c r="S25" s="407"/>
      <c r="T25" s="407"/>
      <c r="U25" s="407"/>
      <c r="V25" s="408"/>
      <c r="W25" s="472"/>
      <c r="X25" s="463"/>
      <c r="Y25" s="464"/>
      <c r="Z25" s="403" t="s">
        <v>
171</v>
      </c>
      <c r="AA25" s="404"/>
      <c r="AB25" s="404"/>
      <c r="AC25" s="404"/>
      <c r="AD25" s="404"/>
      <c r="AE25" s="404"/>
      <c r="AF25" s="404"/>
      <c r="AG25" s="405"/>
      <c r="AH25" s="406" t="s">
        <v>
128</v>
      </c>
      <c r="AI25" s="407"/>
      <c r="AJ25" s="407"/>
      <c r="AK25" s="407"/>
      <c r="AL25" s="408"/>
      <c r="AM25" s="406" t="s">
        <v>
128</v>
      </c>
      <c r="AN25" s="407"/>
      <c r="AO25" s="407"/>
      <c r="AP25" s="407"/>
      <c r="AQ25" s="407"/>
      <c r="AR25" s="408"/>
      <c r="AS25" s="406" t="s">
        <v>
128</v>
      </c>
      <c r="AT25" s="407"/>
      <c r="AU25" s="407"/>
      <c r="AV25" s="407"/>
      <c r="AW25" s="407"/>
      <c r="AX25" s="409"/>
      <c r="AY25" s="422" t="s">
        <v>
172</v>
      </c>
      <c r="AZ25" s="423"/>
      <c r="BA25" s="423"/>
      <c r="BB25" s="423"/>
      <c r="BC25" s="423"/>
      <c r="BD25" s="423"/>
      <c r="BE25" s="423"/>
      <c r="BF25" s="423"/>
      <c r="BG25" s="423"/>
      <c r="BH25" s="423"/>
      <c r="BI25" s="423"/>
      <c r="BJ25" s="423"/>
      <c r="BK25" s="423"/>
      <c r="BL25" s="423"/>
      <c r="BM25" s="424"/>
      <c r="BN25" s="425">
        <v>
37377941</v>
      </c>
      <c r="BO25" s="426"/>
      <c r="BP25" s="426"/>
      <c r="BQ25" s="426"/>
      <c r="BR25" s="426"/>
      <c r="BS25" s="426"/>
      <c r="BT25" s="426"/>
      <c r="BU25" s="427"/>
      <c r="BV25" s="425">
        <v>
33054374</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15">
      <c r="A26" s="187"/>
      <c r="B26" s="462"/>
      <c r="C26" s="463"/>
      <c r="D26" s="464"/>
      <c r="E26" s="403" t="s">
        <v>
173</v>
      </c>
      <c r="F26" s="404"/>
      <c r="G26" s="404"/>
      <c r="H26" s="404"/>
      <c r="I26" s="404"/>
      <c r="J26" s="404"/>
      <c r="K26" s="405"/>
      <c r="L26" s="406">
        <v>
1</v>
      </c>
      <c r="M26" s="407"/>
      <c r="N26" s="407"/>
      <c r="O26" s="407"/>
      <c r="P26" s="408"/>
      <c r="Q26" s="406">
        <v>
8070</v>
      </c>
      <c r="R26" s="407"/>
      <c r="S26" s="407"/>
      <c r="T26" s="407"/>
      <c r="U26" s="407"/>
      <c r="V26" s="408"/>
      <c r="W26" s="472"/>
      <c r="X26" s="463"/>
      <c r="Y26" s="464"/>
      <c r="Z26" s="403" t="s">
        <v>
174</v>
      </c>
      <c r="AA26" s="485"/>
      <c r="AB26" s="485"/>
      <c r="AC26" s="485"/>
      <c r="AD26" s="485"/>
      <c r="AE26" s="485"/>
      <c r="AF26" s="485"/>
      <c r="AG26" s="486"/>
      <c r="AH26" s="406">
        <v>
380</v>
      </c>
      <c r="AI26" s="407"/>
      <c r="AJ26" s="407"/>
      <c r="AK26" s="407"/>
      <c r="AL26" s="408"/>
      <c r="AM26" s="406">
        <v>
1137340</v>
      </c>
      <c r="AN26" s="407"/>
      <c r="AO26" s="407"/>
      <c r="AP26" s="407"/>
      <c r="AQ26" s="407"/>
      <c r="AR26" s="408"/>
      <c r="AS26" s="406">
        <v>
2993</v>
      </c>
      <c r="AT26" s="407"/>
      <c r="AU26" s="407"/>
      <c r="AV26" s="407"/>
      <c r="AW26" s="407"/>
      <c r="AX26" s="409"/>
      <c r="AY26" s="439" t="s">
        <v>
175</v>
      </c>
      <c r="AZ26" s="440"/>
      <c r="BA26" s="440"/>
      <c r="BB26" s="440"/>
      <c r="BC26" s="440"/>
      <c r="BD26" s="440"/>
      <c r="BE26" s="440"/>
      <c r="BF26" s="440"/>
      <c r="BG26" s="440"/>
      <c r="BH26" s="440"/>
      <c r="BI26" s="440"/>
      <c r="BJ26" s="440"/>
      <c r="BK26" s="440"/>
      <c r="BL26" s="440"/>
      <c r="BM26" s="441"/>
      <c r="BN26" s="430">
        <v>
200000</v>
      </c>
      <c r="BO26" s="431"/>
      <c r="BP26" s="431"/>
      <c r="BQ26" s="431"/>
      <c r="BR26" s="431"/>
      <c r="BS26" s="431"/>
      <c r="BT26" s="431"/>
      <c r="BU26" s="432"/>
      <c r="BV26" s="430">
        <v>
150000</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
      <c r="A27" s="187"/>
      <c r="B27" s="462"/>
      <c r="C27" s="463"/>
      <c r="D27" s="464"/>
      <c r="E27" s="403" t="s">
        <v>
176</v>
      </c>
      <c r="F27" s="404"/>
      <c r="G27" s="404"/>
      <c r="H27" s="404"/>
      <c r="I27" s="404"/>
      <c r="J27" s="404"/>
      <c r="K27" s="405"/>
      <c r="L27" s="406">
        <v>
1</v>
      </c>
      <c r="M27" s="407"/>
      <c r="N27" s="407"/>
      <c r="O27" s="407"/>
      <c r="P27" s="408"/>
      <c r="Q27" s="406">
        <v>
9180</v>
      </c>
      <c r="R27" s="407"/>
      <c r="S27" s="407"/>
      <c r="T27" s="407"/>
      <c r="U27" s="407"/>
      <c r="V27" s="408"/>
      <c r="W27" s="472"/>
      <c r="X27" s="463"/>
      <c r="Y27" s="464"/>
      <c r="Z27" s="403" t="s">
        <v>
177</v>
      </c>
      <c r="AA27" s="404"/>
      <c r="AB27" s="404"/>
      <c r="AC27" s="404"/>
      <c r="AD27" s="404"/>
      <c r="AE27" s="404"/>
      <c r="AF27" s="404"/>
      <c r="AG27" s="405"/>
      <c r="AH27" s="406">
        <v>
19</v>
      </c>
      <c r="AI27" s="407"/>
      <c r="AJ27" s="407"/>
      <c r="AK27" s="407"/>
      <c r="AL27" s="408"/>
      <c r="AM27" s="406">
        <v>
65970</v>
      </c>
      <c r="AN27" s="407"/>
      <c r="AO27" s="407"/>
      <c r="AP27" s="407"/>
      <c r="AQ27" s="407"/>
      <c r="AR27" s="408"/>
      <c r="AS27" s="406">
        <v>
3472</v>
      </c>
      <c r="AT27" s="407"/>
      <c r="AU27" s="407"/>
      <c r="AV27" s="407"/>
      <c r="AW27" s="407"/>
      <c r="AX27" s="409"/>
      <c r="AY27" s="436" t="s">
        <v>
178</v>
      </c>
      <c r="AZ27" s="437"/>
      <c r="BA27" s="437"/>
      <c r="BB27" s="437"/>
      <c r="BC27" s="437"/>
      <c r="BD27" s="437"/>
      <c r="BE27" s="437"/>
      <c r="BF27" s="437"/>
      <c r="BG27" s="437"/>
      <c r="BH27" s="437"/>
      <c r="BI27" s="437"/>
      <c r="BJ27" s="437"/>
      <c r="BK27" s="437"/>
      <c r="BL27" s="437"/>
      <c r="BM27" s="438"/>
      <c r="BN27" s="433">
        <v>
6000000</v>
      </c>
      <c r="BO27" s="434"/>
      <c r="BP27" s="434"/>
      <c r="BQ27" s="434"/>
      <c r="BR27" s="434"/>
      <c r="BS27" s="434"/>
      <c r="BT27" s="434"/>
      <c r="BU27" s="435"/>
      <c r="BV27" s="433">
        <v>
6000000</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15">
      <c r="A28" s="187"/>
      <c r="B28" s="462"/>
      <c r="C28" s="463"/>
      <c r="D28" s="464"/>
      <c r="E28" s="403" t="s">
        <v>
179</v>
      </c>
      <c r="F28" s="404"/>
      <c r="G28" s="404"/>
      <c r="H28" s="404"/>
      <c r="I28" s="404"/>
      <c r="J28" s="404"/>
      <c r="K28" s="405"/>
      <c r="L28" s="406">
        <v>
1</v>
      </c>
      <c r="M28" s="407"/>
      <c r="N28" s="407"/>
      <c r="O28" s="407"/>
      <c r="P28" s="408"/>
      <c r="Q28" s="406">
        <v>
7710</v>
      </c>
      <c r="R28" s="407"/>
      <c r="S28" s="407"/>
      <c r="T28" s="407"/>
      <c r="U28" s="407"/>
      <c r="V28" s="408"/>
      <c r="W28" s="472"/>
      <c r="X28" s="463"/>
      <c r="Y28" s="464"/>
      <c r="Z28" s="403" t="s">
        <v>
180</v>
      </c>
      <c r="AA28" s="404"/>
      <c r="AB28" s="404"/>
      <c r="AC28" s="404"/>
      <c r="AD28" s="404"/>
      <c r="AE28" s="404"/>
      <c r="AF28" s="404"/>
      <c r="AG28" s="405"/>
      <c r="AH28" s="406" t="s">
        <v>
128</v>
      </c>
      <c r="AI28" s="407"/>
      <c r="AJ28" s="407"/>
      <c r="AK28" s="407"/>
      <c r="AL28" s="408"/>
      <c r="AM28" s="406" t="s">
        <v>
128</v>
      </c>
      <c r="AN28" s="407"/>
      <c r="AO28" s="407"/>
      <c r="AP28" s="407"/>
      <c r="AQ28" s="407"/>
      <c r="AR28" s="408"/>
      <c r="AS28" s="406" t="s">
        <v>
128</v>
      </c>
      <c r="AT28" s="407"/>
      <c r="AU28" s="407"/>
      <c r="AV28" s="407"/>
      <c r="AW28" s="407"/>
      <c r="AX28" s="409"/>
      <c r="AY28" s="413" t="s">
        <v>
181</v>
      </c>
      <c r="AZ28" s="414"/>
      <c r="BA28" s="414"/>
      <c r="BB28" s="415"/>
      <c r="BC28" s="422" t="s">
        <v>
48</v>
      </c>
      <c r="BD28" s="423"/>
      <c r="BE28" s="423"/>
      <c r="BF28" s="423"/>
      <c r="BG28" s="423"/>
      <c r="BH28" s="423"/>
      <c r="BI28" s="423"/>
      <c r="BJ28" s="423"/>
      <c r="BK28" s="423"/>
      <c r="BL28" s="423"/>
      <c r="BM28" s="424"/>
      <c r="BN28" s="425">
        <v>
23641792</v>
      </c>
      <c r="BO28" s="426"/>
      <c r="BP28" s="426"/>
      <c r="BQ28" s="426"/>
      <c r="BR28" s="426"/>
      <c r="BS28" s="426"/>
      <c r="BT28" s="426"/>
      <c r="BU28" s="427"/>
      <c r="BV28" s="425">
        <v>
14643689</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15">
      <c r="A29" s="187"/>
      <c r="B29" s="462"/>
      <c r="C29" s="463"/>
      <c r="D29" s="464"/>
      <c r="E29" s="403" t="s">
        <v>
182</v>
      </c>
      <c r="F29" s="404"/>
      <c r="G29" s="404"/>
      <c r="H29" s="404"/>
      <c r="I29" s="404"/>
      <c r="J29" s="404"/>
      <c r="K29" s="405"/>
      <c r="L29" s="406">
        <v>
36</v>
      </c>
      <c r="M29" s="407"/>
      <c r="N29" s="407"/>
      <c r="O29" s="407"/>
      <c r="P29" s="408"/>
      <c r="Q29" s="406">
        <v>
6180</v>
      </c>
      <c r="R29" s="407"/>
      <c r="S29" s="407"/>
      <c r="T29" s="407"/>
      <c r="U29" s="407"/>
      <c r="V29" s="408"/>
      <c r="W29" s="473"/>
      <c r="X29" s="474"/>
      <c r="Y29" s="475"/>
      <c r="Z29" s="403" t="s">
        <v>
183</v>
      </c>
      <c r="AA29" s="404"/>
      <c r="AB29" s="404"/>
      <c r="AC29" s="404"/>
      <c r="AD29" s="404"/>
      <c r="AE29" s="404"/>
      <c r="AF29" s="404"/>
      <c r="AG29" s="405"/>
      <c r="AH29" s="406">
        <v>
2886</v>
      </c>
      <c r="AI29" s="407"/>
      <c r="AJ29" s="407"/>
      <c r="AK29" s="407"/>
      <c r="AL29" s="408"/>
      <c r="AM29" s="406">
        <v>
8449078</v>
      </c>
      <c r="AN29" s="407"/>
      <c r="AO29" s="407"/>
      <c r="AP29" s="407"/>
      <c r="AQ29" s="407"/>
      <c r="AR29" s="408"/>
      <c r="AS29" s="406">
        <v>
2928</v>
      </c>
      <c r="AT29" s="407"/>
      <c r="AU29" s="407"/>
      <c r="AV29" s="407"/>
      <c r="AW29" s="407"/>
      <c r="AX29" s="409"/>
      <c r="AY29" s="416"/>
      <c r="AZ29" s="417"/>
      <c r="BA29" s="417"/>
      <c r="BB29" s="418"/>
      <c r="BC29" s="410" t="s">
        <v>
184</v>
      </c>
      <c r="BD29" s="411"/>
      <c r="BE29" s="411"/>
      <c r="BF29" s="411"/>
      <c r="BG29" s="411"/>
      <c r="BH29" s="411"/>
      <c r="BI29" s="411"/>
      <c r="BJ29" s="411"/>
      <c r="BK29" s="411"/>
      <c r="BL29" s="411"/>
      <c r="BM29" s="412"/>
      <c r="BN29" s="430">
        <v>
297986</v>
      </c>
      <c r="BO29" s="431"/>
      <c r="BP29" s="431"/>
      <c r="BQ29" s="431"/>
      <c r="BR29" s="431"/>
      <c r="BS29" s="431"/>
      <c r="BT29" s="431"/>
      <c r="BU29" s="432"/>
      <c r="BV29" s="430">
        <v>
350867</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
185</v>
      </c>
      <c r="X30" s="483"/>
      <c r="Y30" s="483"/>
      <c r="Z30" s="483"/>
      <c r="AA30" s="483"/>
      <c r="AB30" s="483"/>
      <c r="AC30" s="483"/>
      <c r="AD30" s="483"/>
      <c r="AE30" s="483"/>
      <c r="AF30" s="483"/>
      <c r="AG30" s="484"/>
      <c r="AH30" s="394">
        <v>
98.3</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
50</v>
      </c>
      <c r="BD30" s="398"/>
      <c r="BE30" s="398"/>
      <c r="BF30" s="398"/>
      <c r="BG30" s="398"/>
      <c r="BH30" s="398"/>
      <c r="BI30" s="398"/>
      <c r="BJ30" s="398"/>
      <c r="BK30" s="398"/>
      <c r="BL30" s="398"/>
      <c r="BM30" s="399"/>
      <c r="BN30" s="433">
        <v>
103436534</v>
      </c>
      <c r="BO30" s="434"/>
      <c r="BP30" s="434"/>
      <c r="BQ30" s="434"/>
      <c r="BR30" s="434"/>
      <c r="BS30" s="434"/>
      <c r="BT30" s="434"/>
      <c r="BU30" s="435"/>
      <c r="BV30" s="433">
        <v>
115216159</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
186</v>
      </c>
      <c r="D32" s="214"/>
      <c r="E32" s="214"/>
      <c r="F32" s="211"/>
      <c r="G32" s="211"/>
      <c r="H32" s="211"/>
      <c r="I32" s="211"/>
      <c r="J32" s="211"/>
      <c r="K32" s="211"/>
      <c r="L32" s="211"/>
      <c r="M32" s="211"/>
      <c r="N32" s="211"/>
      <c r="O32" s="211"/>
      <c r="P32" s="211"/>
      <c r="Q32" s="211"/>
      <c r="R32" s="211"/>
      <c r="S32" s="211"/>
      <c r="T32" s="211"/>
      <c r="U32" s="211" t="s">
        <v>
187</v>
      </c>
      <c r="V32" s="211"/>
      <c r="W32" s="211"/>
      <c r="X32" s="211"/>
      <c r="Y32" s="211"/>
      <c r="Z32" s="211"/>
      <c r="AA32" s="211"/>
      <c r="AB32" s="211"/>
      <c r="AC32" s="211"/>
      <c r="AD32" s="211"/>
      <c r="AE32" s="211"/>
      <c r="AF32" s="211"/>
      <c r="AG32" s="211"/>
      <c r="AH32" s="211"/>
      <c r="AI32" s="211"/>
      <c r="AJ32" s="211"/>
      <c r="AK32" s="211"/>
      <c r="AL32" s="211"/>
      <c r="AM32" s="215" t="s">
        <v>
188</v>
      </c>
      <c r="AN32" s="211"/>
      <c r="AO32" s="211"/>
      <c r="AP32" s="211"/>
      <c r="AQ32" s="211"/>
      <c r="AR32" s="211"/>
      <c r="AS32" s="215"/>
      <c r="AT32" s="215"/>
      <c r="AU32" s="215"/>
      <c r="AV32" s="215"/>
      <c r="AW32" s="215"/>
      <c r="AX32" s="215"/>
      <c r="AY32" s="215"/>
      <c r="AZ32" s="215"/>
      <c r="BA32" s="215"/>
      <c r="BB32" s="211"/>
      <c r="BC32" s="215"/>
      <c r="BD32" s="211"/>
      <c r="BE32" s="215" t="s">
        <v>
189</v>
      </c>
      <c r="BF32" s="211"/>
      <c r="BG32" s="211"/>
      <c r="BH32" s="211"/>
      <c r="BI32" s="211"/>
      <c r="BJ32" s="215"/>
      <c r="BK32" s="215"/>
      <c r="BL32" s="215"/>
      <c r="BM32" s="215"/>
      <c r="BN32" s="215"/>
      <c r="BO32" s="215"/>
      <c r="BP32" s="215"/>
      <c r="BQ32" s="215"/>
      <c r="BR32" s="211"/>
      <c r="BS32" s="211"/>
      <c r="BT32" s="211"/>
      <c r="BU32" s="211"/>
      <c r="BV32" s="211"/>
      <c r="BW32" s="211" t="s">
        <v>
190</v>
      </c>
      <c r="BX32" s="211"/>
      <c r="BY32" s="211"/>
      <c r="BZ32" s="211"/>
      <c r="CA32" s="211"/>
      <c r="CB32" s="215"/>
      <c r="CC32" s="215"/>
      <c r="CD32" s="215"/>
      <c r="CE32" s="215"/>
      <c r="CF32" s="215"/>
      <c r="CG32" s="215"/>
      <c r="CH32" s="215"/>
      <c r="CI32" s="215"/>
      <c r="CJ32" s="215"/>
      <c r="CK32" s="215"/>
      <c r="CL32" s="215"/>
      <c r="CM32" s="215"/>
      <c r="CN32" s="215"/>
      <c r="CO32" s="215" t="s">
        <v>
191</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3" t="s">
        <v>
192</v>
      </c>
      <c r="D33" s="393"/>
      <c r="E33" s="392" t="s">
        <v>
193</v>
      </c>
      <c r="F33" s="392"/>
      <c r="G33" s="392"/>
      <c r="H33" s="392"/>
      <c r="I33" s="392"/>
      <c r="J33" s="392"/>
      <c r="K33" s="392"/>
      <c r="L33" s="392"/>
      <c r="M33" s="392"/>
      <c r="N33" s="392"/>
      <c r="O33" s="392"/>
      <c r="P33" s="392"/>
      <c r="Q33" s="392"/>
      <c r="R33" s="392"/>
      <c r="S33" s="392"/>
      <c r="T33" s="216"/>
      <c r="U33" s="393" t="s">
        <v>
192</v>
      </c>
      <c r="V33" s="393"/>
      <c r="W33" s="392" t="s">
        <v>
193</v>
      </c>
      <c r="X33" s="392"/>
      <c r="Y33" s="392"/>
      <c r="Z33" s="392"/>
      <c r="AA33" s="392"/>
      <c r="AB33" s="392"/>
      <c r="AC33" s="392"/>
      <c r="AD33" s="392"/>
      <c r="AE33" s="392"/>
      <c r="AF33" s="392"/>
      <c r="AG33" s="392"/>
      <c r="AH33" s="392"/>
      <c r="AI33" s="392"/>
      <c r="AJ33" s="392"/>
      <c r="AK33" s="392"/>
      <c r="AL33" s="216"/>
      <c r="AM33" s="393" t="s">
        <v>
192</v>
      </c>
      <c r="AN33" s="393"/>
      <c r="AO33" s="392" t="s">
        <v>
193</v>
      </c>
      <c r="AP33" s="392"/>
      <c r="AQ33" s="392"/>
      <c r="AR33" s="392"/>
      <c r="AS33" s="392"/>
      <c r="AT33" s="392"/>
      <c r="AU33" s="392"/>
      <c r="AV33" s="392"/>
      <c r="AW33" s="392"/>
      <c r="AX33" s="392"/>
      <c r="AY33" s="392"/>
      <c r="AZ33" s="392"/>
      <c r="BA33" s="392"/>
      <c r="BB33" s="392"/>
      <c r="BC33" s="392"/>
      <c r="BD33" s="217"/>
      <c r="BE33" s="392" t="s">
        <v>
194</v>
      </c>
      <c r="BF33" s="392"/>
      <c r="BG33" s="392" t="s">
        <v>
195</v>
      </c>
      <c r="BH33" s="392"/>
      <c r="BI33" s="392"/>
      <c r="BJ33" s="392"/>
      <c r="BK33" s="392"/>
      <c r="BL33" s="392"/>
      <c r="BM33" s="392"/>
      <c r="BN33" s="392"/>
      <c r="BO33" s="392"/>
      <c r="BP33" s="392"/>
      <c r="BQ33" s="392"/>
      <c r="BR33" s="392"/>
      <c r="BS33" s="392"/>
      <c r="BT33" s="392"/>
      <c r="BU33" s="392"/>
      <c r="BV33" s="217"/>
      <c r="BW33" s="393" t="s">
        <v>
194</v>
      </c>
      <c r="BX33" s="393"/>
      <c r="BY33" s="392" t="s">
        <v>
196</v>
      </c>
      <c r="BZ33" s="392"/>
      <c r="CA33" s="392"/>
      <c r="CB33" s="392"/>
      <c r="CC33" s="392"/>
      <c r="CD33" s="392"/>
      <c r="CE33" s="392"/>
      <c r="CF33" s="392"/>
      <c r="CG33" s="392"/>
      <c r="CH33" s="392"/>
      <c r="CI33" s="392"/>
      <c r="CJ33" s="392"/>
      <c r="CK33" s="392"/>
      <c r="CL33" s="392"/>
      <c r="CM33" s="392"/>
      <c r="CN33" s="216"/>
      <c r="CO33" s="393" t="s">
        <v>
192</v>
      </c>
      <c r="CP33" s="393"/>
      <c r="CQ33" s="392" t="s">
        <v>
197</v>
      </c>
      <c r="CR33" s="392"/>
      <c r="CS33" s="392"/>
      <c r="CT33" s="392"/>
      <c r="CU33" s="392"/>
      <c r="CV33" s="392"/>
      <c r="CW33" s="392"/>
      <c r="CX33" s="392"/>
      <c r="CY33" s="392"/>
      <c r="CZ33" s="392"/>
      <c r="DA33" s="392"/>
      <c r="DB33" s="392"/>
      <c r="DC33" s="392"/>
      <c r="DD33" s="392"/>
      <c r="DE33" s="392"/>
      <c r="DF33" s="216"/>
      <c r="DG33" s="391" t="s">
        <v>
198</v>
      </c>
      <c r="DH33" s="391"/>
      <c r="DI33" s="218"/>
      <c r="DJ33" s="186"/>
      <c r="DK33" s="186"/>
      <c r="DL33" s="186"/>
      <c r="DM33" s="186"/>
      <c r="DN33" s="186"/>
      <c r="DO33" s="186"/>
    </row>
    <row r="34" spans="1:119" ht="32.25" customHeight="1" x14ac:dyDescent="0.15">
      <c r="A34" s="187"/>
      <c r="B34" s="213"/>
      <c r="C34" s="389">
        <f>
IF(E34="","",1)</f>
        <v>
1</v>
      </c>
      <c r="D34" s="389"/>
      <c r="E34" s="388" t="str">
        <f>
IF('各会計、関係団体の財政状況及び健全化判断比率'!B7="","",'各会計、関係団体の財政状況及び健全化判断比率'!B7)</f>
        <v>
一般会計</v>
      </c>
      <c r="F34" s="388"/>
      <c r="G34" s="388"/>
      <c r="H34" s="388"/>
      <c r="I34" s="388"/>
      <c r="J34" s="388"/>
      <c r="K34" s="388"/>
      <c r="L34" s="388"/>
      <c r="M34" s="388"/>
      <c r="N34" s="388"/>
      <c r="O34" s="388"/>
      <c r="P34" s="388"/>
      <c r="Q34" s="388"/>
      <c r="R34" s="388"/>
      <c r="S34" s="388"/>
      <c r="T34" s="214"/>
      <c r="U34" s="389">
        <f>
IF(W34="","",MAX(C34:D43)+1)</f>
        <v>
2</v>
      </c>
      <c r="V34" s="389"/>
      <c r="W34" s="388" t="str">
        <f>
IF('各会計、関係団体の財政状況及び健全化判断比率'!B28="","",'各会計、関係団体の財政状況及び健全化判断比率'!B28)</f>
        <v>
国民健康保険事業特別会計</v>
      </c>
      <c r="X34" s="388"/>
      <c r="Y34" s="388"/>
      <c r="Z34" s="388"/>
      <c r="AA34" s="388"/>
      <c r="AB34" s="388"/>
      <c r="AC34" s="388"/>
      <c r="AD34" s="388"/>
      <c r="AE34" s="388"/>
      <c r="AF34" s="388"/>
      <c r="AG34" s="388"/>
      <c r="AH34" s="388"/>
      <c r="AI34" s="388"/>
      <c r="AJ34" s="388"/>
      <c r="AK34" s="388"/>
      <c r="AL34" s="214"/>
      <c r="AM34" s="389" t="str">
        <f>
IF(AO34="","",MAX(C34:D43,U34:V43)+1)</f>
        <v/>
      </c>
      <c r="AN34" s="389"/>
      <c r="AO34" s="388"/>
      <c r="AP34" s="388"/>
      <c r="AQ34" s="388"/>
      <c r="AR34" s="388"/>
      <c r="AS34" s="388"/>
      <c r="AT34" s="388"/>
      <c r="AU34" s="388"/>
      <c r="AV34" s="388"/>
      <c r="AW34" s="388"/>
      <c r="AX34" s="388"/>
      <c r="AY34" s="388"/>
      <c r="AZ34" s="388"/>
      <c r="BA34" s="388"/>
      <c r="BB34" s="388"/>
      <c r="BC34" s="388"/>
      <c r="BD34" s="214"/>
      <c r="BE34" s="389" t="str">
        <f>
IF(BG34="","",MAX(C34:D43,U34:V43,AM34:AN43)+1)</f>
        <v/>
      </c>
      <c r="BF34" s="389"/>
      <c r="BG34" s="388"/>
      <c r="BH34" s="388"/>
      <c r="BI34" s="388"/>
      <c r="BJ34" s="388"/>
      <c r="BK34" s="388"/>
      <c r="BL34" s="388"/>
      <c r="BM34" s="388"/>
      <c r="BN34" s="388"/>
      <c r="BO34" s="388"/>
      <c r="BP34" s="388"/>
      <c r="BQ34" s="388"/>
      <c r="BR34" s="388"/>
      <c r="BS34" s="388"/>
      <c r="BT34" s="388"/>
      <c r="BU34" s="388"/>
      <c r="BV34" s="214"/>
      <c r="BW34" s="389">
        <f>
IF(BY34="","",MAX(C34:D43,U34:V43,AM34:AN43,BE34:BF43)+1)</f>
        <v>
6</v>
      </c>
      <c r="BX34" s="389"/>
      <c r="BY34" s="388" t="str">
        <f>
IF('各会計、関係団体の財政状況及び健全化判断比率'!B68="","",'各会計、関係団体の財政状況及び健全化判断比率'!B68)</f>
        <v>
特別区人事・厚生事務組合</v>
      </c>
      <c r="BZ34" s="388"/>
      <c r="CA34" s="388"/>
      <c r="CB34" s="388"/>
      <c r="CC34" s="388"/>
      <c r="CD34" s="388"/>
      <c r="CE34" s="388"/>
      <c r="CF34" s="388"/>
      <c r="CG34" s="388"/>
      <c r="CH34" s="388"/>
      <c r="CI34" s="388"/>
      <c r="CJ34" s="388"/>
      <c r="CK34" s="388"/>
      <c r="CL34" s="388"/>
      <c r="CM34" s="388"/>
      <c r="CN34" s="214"/>
      <c r="CO34" s="389">
        <f>
IF(CQ34="","",MAX(C34:D43,U34:V43,AM34:AN43,BE34:BF43,BW34:BX43)+1)</f>
        <v>
11</v>
      </c>
      <c r="CP34" s="389"/>
      <c r="CQ34" s="388" t="str">
        <f>
IF('各会計、関係団体の財政状況及び健全化判断比率'!BS7="","",'各会計、関係団体の財政状況及び健全化判断比率'!BS7)</f>
        <v>
葛飾区土地開発公社</v>
      </c>
      <c r="CR34" s="388"/>
      <c r="CS34" s="388"/>
      <c r="CT34" s="388"/>
      <c r="CU34" s="388"/>
      <c r="CV34" s="388"/>
      <c r="CW34" s="388"/>
      <c r="CX34" s="388"/>
      <c r="CY34" s="388"/>
      <c r="CZ34" s="388"/>
      <c r="DA34" s="388"/>
      <c r="DB34" s="388"/>
      <c r="DC34" s="388"/>
      <c r="DD34" s="388"/>
      <c r="DE34" s="388"/>
      <c r="DF34" s="211"/>
      <c r="DG34" s="390" t="str">
        <f>
IF('各会計、関係団体の財政状況及び健全化判断比率'!BR7="","",'各会計、関係団体の財政状況及び健全化判断比率'!BR7)</f>
        <v>
〇</v>
      </c>
      <c r="DH34" s="390"/>
      <c r="DI34" s="218"/>
      <c r="DJ34" s="186"/>
      <c r="DK34" s="186"/>
      <c r="DL34" s="186"/>
      <c r="DM34" s="186"/>
      <c r="DN34" s="186"/>
      <c r="DO34" s="186"/>
    </row>
    <row r="35" spans="1:119" ht="32.25" customHeight="1" x14ac:dyDescent="0.15">
      <c r="A35" s="187"/>
      <c r="B35" s="213"/>
      <c r="C35" s="389" t="str">
        <f>
IF(E35="","",C34+1)</f>
        <v/>
      </c>
      <c r="D35" s="389"/>
      <c r="E35" s="388" t="str">
        <f>
IF('各会計、関係団体の財政状況及び健全化判断比率'!B8="","",'各会計、関係団体の財政状況及び健全化判断比率'!B8)</f>
        <v/>
      </c>
      <c r="F35" s="388"/>
      <c r="G35" s="388"/>
      <c r="H35" s="388"/>
      <c r="I35" s="388"/>
      <c r="J35" s="388"/>
      <c r="K35" s="388"/>
      <c r="L35" s="388"/>
      <c r="M35" s="388"/>
      <c r="N35" s="388"/>
      <c r="O35" s="388"/>
      <c r="P35" s="388"/>
      <c r="Q35" s="388"/>
      <c r="R35" s="388"/>
      <c r="S35" s="388"/>
      <c r="T35" s="214"/>
      <c r="U35" s="389">
        <f>
IF(W35="","",U34+1)</f>
        <v>
3</v>
      </c>
      <c r="V35" s="389"/>
      <c r="W35" s="388" t="str">
        <f>
IF('各会計、関係団体の財政状況及び健全化判断比率'!B29="","",'各会計、関係団体の財政状況及び健全化判断比率'!B29)</f>
        <v>
後期高齢者医療事業特別会計</v>
      </c>
      <c r="X35" s="388"/>
      <c r="Y35" s="388"/>
      <c r="Z35" s="388"/>
      <c r="AA35" s="388"/>
      <c r="AB35" s="388"/>
      <c r="AC35" s="388"/>
      <c r="AD35" s="388"/>
      <c r="AE35" s="388"/>
      <c r="AF35" s="388"/>
      <c r="AG35" s="388"/>
      <c r="AH35" s="388"/>
      <c r="AI35" s="388"/>
      <c r="AJ35" s="388"/>
      <c r="AK35" s="388"/>
      <c r="AL35" s="214"/>
      <c r="AM35" s="389" t="str">
        <f t="shared" ref="AM35:AM43" si="0">
IF(AO35="","",AM34+1)</f>
        <v/>
      </c>
      <c r="AN35" s="389"/>
      <c r="AO35" s="388"/>
      <c r="AP35" s="388"/>
      <c r="AQ35" s="388"/>
      <c r="AR35" s="388"/>
      <c r="AS35" s="388"/>
      <c r="AT35" s="388"/>
      <c r="AU35" s="388"/>
      <c r="AV35" s="388"/>
      <c r="AW35" s="388"/>
      <c r="AX35" s="388"/>
      <c r="AY35" s="388"/>
      <c r="AZ35" s="388"/>
      <c r="BA35" s="388"/>
      <c r="BB35" s="388"/>
      <c r="BC35" s="388"/>
      <c r="BD35" s="214"/>
      <c r="BE35" s="389" t="str">
        <f t="shared" ref="BE35:BE43" si="1">
IF(BG35="","",BE34+1)</f>
        <v/>
      </c>
      <c r="BF35" s="389"/>
      <c r="BG35" s="388"/>
      <c r="BH35" s="388"/>
      <c r="BI35" s="388"/>
      <c r="BJ35" s="388"/>
      <c r="BK35" s="388"/>
      <c r="BL35" s="388"/>
      <c r="BM35" s="388"/>
      <c r="BN35" s="388"/>
      <c r="BO35" s="388"/>
      <c r="BP35" s="388"/>
      <c r="BQ35" s="388"/>
      <c r="BR35" s="388"/>
      <c r="BS35" s="388"/>
      <c r="BT35" s="388"/>
      <c r="BU35" s="388"/>
      <c r="BV35" s="214"/>
      <c r="BW35" s="389">
        <f t="shared" ref="BW35:BW43" si="2">
IF(BY35="","",BW34+1)</f>
        <v>
7</v>
      </c>
      <c r="BX35" s="389"/>
      <c r="BY35" s="388" t="str">
        <f>
IF('各会計、関係団体の財政状況及び健全化判断比率'!B69="","",'各会計、関係団体の財政状況及び健全化判断比率'!B69)</f>
        <v>
特別区競馬組合</v>
      </c>
      <c r="BZ35" s="388"/>
      <c r="CA35" s="388"/>
      <c r="CB35" s="388"/>
      <c r="CC35" s="388"/>
      <c r="CD35" s="388"/>
      <c r="CE35" s="388"/>
      <c r="CF35" s="388"/>
      <c r="CG35" s="388"/>
      <c r="CH35" s="388"/>
      <c r="CI35" s="388"/>
      <c r="CJ35" s="388"/>
      <c r="CK35" s="388"/>
      <c r="CL35" s="388"/>
      <c r="CM35" s="388"/>
      <c r="CN35" s="214"/>
      <c r="CO35" s="389">
        <f t="shared" ref="CO35:CO43" si="3">
IF(CQ35="","",CO34+1)</f>
        <v>
12</v>
      </c>
      <c r="CP35" s="389"/>
      <c r="CQ35" s="388" t="str">
        <f>
IF('各会計、関係団体の財政状況及び健全化判断比率'!BS8="","",'各会計、関係団体の財政状況及び健全化判断比率'!BS8)</f>
        <v>
葛飾エフエム放送</v>
      </c>
      <c r="CR35" s="388"/>
      <c r="CS35" s="388"/>
      <c r="CT35" s="388"/>
      <c r="CU35" s="388"/>
      <c r="CV35" s="388"/>
      <c r="CW35" s="388"/>
      <c r="CX35" s="388"/>
      <c r="CY35" s="388"/>
      <c r="CZ35" s="388"/>
      <c r="DA35" s="388"/>
      <c r="DB35" s="388"/>
      <c r="DC35" s="388"/>
      <c r="DD35" s="388"/>
      <c r="DE35" s="388"/>
      <c r="DF35" s="211"/>
      <c r="DG35" s="390" t="str">
        <f>
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15">
      <c r="A36" s="187"/>
      <c r="B36" s="213"/>
      <c r="C36" s="389" t="str">
        <f>
IF(E36="","",C35+1)</f>
        <v/>
      </c>
      <c r="D36" s="389"/>
      <c r="E36" s="388" t="str">
        <f>
IF('各会計、関係団体の財政状況及び健全化判断比率'!B9="","",'各会計、関係団体の財政状況及び健全化判断比率'!B9)</f>
        <v/>
      </c>
      <c r="F36" s="388"/>
      <c r="G36" s="388"/>
      <c r="H36" s="388"/>
      <c r="I36" s="388"/>
      <c r="J36" s="388"/>
      <c r="K36" s="388"/>
      <c r="L36" s="388"/>
      <c r="M36" s="388"/>
      <c r="N36" s="388"/>
      <c r="O36" s="388"/>
      <c r="P36" s="388"/>
      <c r="Q36" s="388"/>
      <c r="R36" s="388"/>
      <c r="S36" s="388"/>
      <c r="T36" s="214"/>
      <c r="U36" s="389">
        <f t="shared" ref="U36:U43" si="4">
IF(W36="","",U35+1)</f>
        <v>
4</v>
      </c>
      <c r="V36" s="389"/>
      <c r="W36" s="388" t="str">
        <f>
IF('各会計、関係団体の財政状況及び健全化判断比率'!B30="","",'各会計、関係団体の財政状況及び健全化判断比率'!B30)</f>
        <v>
介護保険事業特別会計</v>
      </c>
      <c r="X36" s="388"/>
      <c r="Y36" s="388"/>
      <c r="Z36" s="388"/>
      <c r="AA36" s="388"/>
      <c r="AB36" s="388"/>
      <c r="AC36" s="388"/>
      <c r="AD36" s="388"/>
      <c r="AE36" s="388"/>
      <c r="AF36" s="388"/>
      <c r="AG36" s="388"/>
      <c r="AH36" s="388"/>
      <c r="AI36" s="388"/>
      <c r="AJ36" s="388"/>
      <c r="AK36" s="388"/>
      <c r="AL36" s="214"/>
      <c r="AM36" s="389" t="str">
        <f t="shared" si="0"/>
        <v/>
      </c>
      <c r="AN36" s="389"/>
      <c r="AO36" s="388"/>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
8</v>
      </c>
      <c r="BX36" s="389"/>
      <c r="BY36" s="388" t="str">
        <f>
IF('各会計、関係団体の財政状況及び健全化判断比率'!B70="","",'各会計、関係団体の財政状況及び健全化判断比率'!B70)</f>
        <v>
東京二十三区清掃一部事務組合</v>
      </c>
      <c r="BZ36" s="388"/>
      <c r="CA36" s="388"/>
      <c r="CB36" s="388"/>
      <c r="CC36" s="388"/>
      <c r="CD36" s="388"/>
      <c r="CE36" s="388"/>
      <c r="CF36" s="388"/>
      <c r="CG36" s="388"/>
      <c r="CH36" s="388"/>
      <c r="CI36" s="388"/>
      <c r="CJ36" s="388"/>
      <c r="CK36" s="388"/>
      <c r="CL36" s="388"/>
      <c r="CM36" s="388"/>
      <c r="CN36" s="214"/>
      <c r="CO36" s="389" t="str">
        <f t="shared" si="3"/>
        <v/>
      </c>
      <c r="CP36" s="389"/>
      <c r="CQ36" s="388" t="str">
        <f>
IF('各会計、関係団体の財政状況及び健全化判断比率'!BS9="","",'各会計、関係団体の財政状況及び健全化判断比率'!BS9)</f>
        <v/>
      </c>
      <c r="CR36" s="388"/>
      <c r="CS36" s="388"/>
      <c r="CT36" s="388"/>
      <c r="CU36" s="388"/>
      <c r="CV36" s="388"/>
      <c r="CW36" s="388"/>
      <c r="CX36" s="388"/>
      <c r="CY36" s="388"/>
      <c r="CZ36" s="388"/>
      <c r="DA36" s="388"/>
      <c r="DB36" s="388"/>
      <c r="DC36" s="388"/>
      <c r="DD36" s="388"/>
      <c r="DE36" s="388"/>
      <c r="DF36" s="211"/>
      <c r="DG36" s="390" t="str">
        <f>
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15">
      <c r="A37" s="187"/>
      <c r="B37" s="213"/>
      <c r="C37" s="389" t="str">
        <f>
IF(E37="","",C36+1)</f>
        <v/>
      </c>
      <c r="D37" s="389"/>
      <c r="E37" s="388" t="str">
        <f>
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f t="shared" si="4"/>
        <v>
5</v>
      </c>
      <c r="V37" s="389"/>
      <c r="W37" s="388" t="str">
        <f>
IF('各会計、関係団体の財政状況及び健全化判断比率'!B31="","",'各会計、関係団体の財政状況及び健全化判断比率'!B31)</f>
        <v>
駐車場事業特別会計</v>
      </c>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
9</v>
      </c>
      <c r="BX37" s="389"/>
      <c r="BY37" s="388" t="str">
        <f>
IF('各会計、関係団体の財政状況及び健全化判断比率'!B71="","",'各会計、関係団体の財政状況及び健全化判断比率'!B71)</f>
        <v>
東京都後期高齢者医療広域連合（一般会計）</v>
      </c>
      <c r="BZ37" s="388"/>
      <c r="CA37" s="388"/>
      <c r="CB37" s="388"/>
      <c r="CC37" s="388"/>
      <c r="CD37" s="388"/>
      <c r="CE37" s="388"/>
      <c r="CF37" s="388"/>
      <c r="CG37" s="388"/>
      <c r="CH37" s="388"/>
      <c r="CI37" s="388"/>
      <c r="CJ37" s="388"/>
      <c r="CK37" s="388"/>
      <c r="CL37" s="388"/>
      <c r="CM37" s="388"/>
      <c r="CN37" s="214"/>
      <c r="CO37" s="389" t="str">
        <f t="shared" si="3"/>
        <v/>
      </c>
      <c r="CP37" s="389"/>
      <c r="CQ37" s="388" t="str">
        <f>
IF('各会計、関係団体の財政状況及び健全化判断比率'!BS10="","",'各会計、関係団体の財政状況及び健全化判断比率'!BS10)</f>
        <v/>
      </c>
      <c r="CR37" s="388"/>
      <c r="CS37" s="388"/>
      <c r="CT37" s="388"/>
      <c r="CU37" s="388"/>
      <c r="CV37" s="388"/>
      <c r="CW37" s="388"/>
      <c r="CX37" s="388"/>
      <c r="CY37" s="388"/>
      <c r="CZ37" s="388"/>
      <c r="DA37" s="388"/>
      <c r="DB37" s="388"/>
      <c r="DC37" s="388"/>
      <c r="DD37" s="388"/>
      <c r="DE37" s="388"/>
      <c r="DF37" s="211"/>
      <c r="DG37" s="390" t="str">
        <f>
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15">
      <c r="A38" s="187"/>
      <c r="B38" s="213"/>
      <c r="C38" s="389" t="str">
        <f t="shared" ref="C38:C43" si="5">
IF(E38="","",C37+1)</f>
        <v/>
      </c>
      <c r="D38" s="389"/>
      <c r="E38" s="388" t="str">
        <f>
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
10</v>
      </c>
      <c r="BX38" s="389"/>
      <c r="BY38" s="388" t="str">
        <f>
IF('各会計、関係団体の財政状況及び健全化判断比率'!B72="","",'各会計、関係団体の財政状況及び健全化判断比率'!B72)</f>
        <v>
東京都後期高齢者医療広域連合
（後期高齢者医療特別会計）</v>
      </c>
      <c r="BZ38" s="388"/>
      <c r="CA38" s="388"/>
      <c r="CB38" s="388"/>
      <c r="CC38" s="388"/>
      <c r="CD38" s="388"/>
      <c r="CE38" s="388"/>
      <c r="CF38" s="388"/>
      <c r="CG38" s="388"/>
      <c r="CH38" s="388"/>
      <c r="CI38" s="388"/>
      <c r="CJ38" s="388"/>
      <c r="CK38" s="388"/>
      <c r="CL38" s="388"/>
      <c r="CM38" s="388"/>
      <c r="CN38" s="214"/>
      <c r="CO38" s="389" t="str">
        <f t="shared" si="3"/>
        <v/>
      </c>
      <c r="CP38" s="389"/>
      <c r="CQ38" s="388" t="str">
        <f>
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
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15">
      <c r="A39" s="187"/>
      <c r="B39" s="213"/>
      <c r="C39" s="389" t="str">
        <f t="shared" si="5"/>
        <v/>
      </c>
      <c r="D39" s="389"/>
      <c r="E39" s="388" t="str">
        <f>
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t="str">
        <f t="shared" si="2"/>
        <v/>
      </c>
      <c r="BX39" s="389"/>
      <c r="BY39" s="388" t="str">
        <f>
IF('各会計、関係団体の財政状況及び健全化判断比率'!B73="","",'各会計、関係団体の財政状況及び健全化判断比率'!B73)</f>
        <v/>
      </c>
      <c r="BZ39" s="388"/>
      <c r="CA39" s="388"/>
      <c r="CB39" s="388"/>
      <c r="CC39" s="388"/>
      <c r="CD39" s="388"/>
      <c r="CE39" s="388"/>
      <c r="CF39" s="388"/>
      <c r="CG39" s="388"/>
      <c r="CH39" s="388"/>
      <c r="CI39" s="388"/>
      <c r="CJ39" s="388"/>
      <c r="CK39" s="388"/>
      <c r="CL39" s="388"/>
      <c r="CM39" s="388"/>
      <c r="CN39" s="214"/>
      <c r="CO39" s="389" t="str">
        <f t="shared" si="3"/>
        <v/>
      </c>
      <c r="CP39" s="389"/>
      <c r="CQ39" s="388" t="str">
        <f>
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
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15">
      <c r="A40" s="187"/>
      <c r="B40" s="213"/>
      <c r="C40" s="389" t="str">
        <f t="shared" si="5"/>
        <v/>
      </c>
      <c r="D40" s="389"/>
      <c r="E40" s="388" t="str">
        <f>
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t="str">
        <f t="shared" si="2"/>
        <v/>
      </c>
      <c r="BX40" s="389"/>
      <c r="BY40" s="388" t="str">
        <f>
IF('各会計、関係団体の財政状況及び健全化判断比率'!B74="","",'各会計、関係団体の財政状況及び健全化判断比率'!B74)</f>
        <v/>
      </c>
      <c r="BZ40" s="388"/>
      <c r="CA40" s="388"/>
      <c r="CB40" s="388"/>
      <c r="CC40" s="388"/>
      <c r="CD40" s="388"/>
      <c r="CE40" s="388"/>
      <c r="CF40" s="388"/>
      <c r="CG40" s="388"/>
      <c r="CH40" s="388"/>
      <c r="CI40" s="388"/>
      <c r="CJ40" s="388"/>
      <c r="CK40" s="388"/>
      <c r="CL40" s="388"/>
      <c r="CM40" s="388"/>
      <c r="CN40" s="214"/>
      <c r="CO40" s="389" t="str">
        <f t="shared" si="3"/>
        <v/>
      </c>
      <c r="CP40" s="389"/>
      <c r="CQ40" s="388" t="str">
        <f>
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
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15">
      <c r="A41" s="187"/>
      <c r="B41" s="213"/>
      <c r="C41" s="389" t="str">
        <f t="shared" si="5"/>
        <v/>
      </c>
      <c r="D41" s="389"/>
      <c r="E41" s="388" t="str">
        <f>
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t="str">
        <f t="shared" si="2"/>
        <v/>
      </c>
      <c r="BX41" s="389"/>
      <c r="BY41" s="388" t="str">
        <f>
IF('各会計、関係団体の財政状況及び健全化判断比率'!B75="","",'各会計、関係団体の財政状況及び健全化判断比率'!B75)</f>
        <v/>
      </c>
      <c r="BZ41" s="388"/>
      <c r="CA41" s="388"/>
      <c r="CB41" s="388"/>
      <c r="CC41" s="388"/>
      <c r="CD41" s="388"/>
      <c r="CE41" s="388"/>
      <c r="CF41" s="388"/>
      <c r="CG41" s="388"/>
      <c r="CH41" s="388"/>
      <c r="CI41" s="388"/>
      <c r="CJ41" s="388"/>
      <c r="CK41" s="388"/>
      <c r="CL41" s="388"/>
      <c r="CM41" s="388"/>
      <c r="CN41" s="214"/>
      <c r="CO41" s="389" t="str">
        <f t="shared" si="3"/>
        <v/>
      </c>
      <c r="CP41" s="389"/>
      <c r="CQ41" s="388" t="str">
        <f>
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
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15">
      <c r="A42" s="186"/>
      <c r="B42" s="213"/>
      <c r="C42" s="389" t="str">
        <f t="shared" si="5"/>
        <v/>
      </c>
      <c r="D42" s="389"/>
      <c r="E42" s="388" t="str">
        <f>
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t="str">
        <f t="shared" si="2"/>
        <v/>
      </c>
      <c r="BX42" s="389"/>
      <c r="BY42" s="388" t="str">
        <f>
IF('各会計、関係団体の財政状況及び健全化判断比率'!B76="","",'各会計、関係団体の財政状況及び健全化判断比率'!B76)</f>
        <v/>
      </c>
      <c r="BZ42" s="388"/>
      <c r="CA42" s="388"/>
      <c r="CB42" s="388"/>
      <c r="CC42" s="388"/>
      <c r="CD42" s="388"/>
      <c r="CE42" s="388"/>
      <c r="CF42" s="388"/>
      <c r="CG42" s="388"/>
      <c r="CH42" s="388"/>
      <c r="CI42" s="388"/>
      <c r="CJ42" s="388"/>
      <c r="CK42" s="388"/>
      <c r="CL42" s="388"/>
      <c r="CM42" s="388"/>
      <c r="CN42" s="214"/>
      <c r="CO42" s="389" t="str">
        <f t="shared" si="3"/>
        <v/>
      </c>
      <c r="CP42" s="389"/>
      <c r="CQ42" s="388" t="str">
        <f>
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
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15">
      <c r="A43" s="186"/>
      <c r="B43" s="213"/>
      <c r="C43" s="389" t="str">
        <f t="shared" si="5"/>
        <v/>
      </c>
      <c r="D43" s="389"/>
      <c r="E43" s="388" t="str">
        <f>
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t="str">
        <f t="shared" si="2"/>
        <v/>
      </c>
      <c r="BX43" s="389"/>
      <c r="BY43" s="388" t="str">
        <f>
IF('各会計、関係団体の財政状況及び健全化判断比率'!B77="","",'各会計、関係団体の財政状況及び健全化判断比率'!B77)</f>
        <v/>
      </c>
      <c r="BZ43" s="388"/>
      <c r="CA43" s="388"/>
      <c r="CB43" s="388"/>
      <c r="CC43" s="388"/>
      <c r="CD43" s="388"/>
      <c r="CE43" s="388"/>
      <c r="CF43" s="388"/>
      <c r="CG43" s="388"/>
      <c r="CH43" s="388"/>
      <c r="CI43" s="388"/>
      <c r="CJ43" s="388"/>
      <c r="CK43" s="388"/>
      <c r="CL43" s="388"/>
      <c r="CM43" s="388"/>
      <c r="CN43" s="214"/>
      <c r="CO43" s="389" t="str">
        <f t="shared" si="3"/>
        <v/>
      </c>
      <c r="CP43" s="389"/>
      <c r="CQ43" s="388" t="str">
        <f>
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
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
199</v>
      </c>
      <c r="C46" s="186"/>
      <c r="D46" s="186"/>
      <c r="E46" s="186" t="s">
        <v>
200</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
201</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
202</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
203</v>
      </c>
    </row>
    <row r="50" spans="5:5" x14ac:dyDescent="0.15">
      <c r="E50" s="188" t="s">
        <v>
204</v>
      </c>
    </row>
    <row r="51" spans="5:5" x14ac:dyDescent="0.15">
      <c r="E51" s="188" t="s">
        <v>
205</v>
      </c>
    </row>
    <row r="52" spans="5:5" x14ac:dyDescent="0.15">
      <c r="E52" s="188" t="s">
        <v>
206</v>
      </c>
    </row>
    <row r="53" spans="5:5" x14ac:dyDescent="0.15"/>
    <row r="54" spans="5:5" x14ac:dyDescent="0.15"/>
    <row r="55" spans="5:5" x14ac:dyDescent="0.15"/>
    <row r="56" spans="5:5" x14ac:dyDescent="0.15"/>
  </sheetData>
  <sheetProtection algorithmName="SHA-512" hashValue="U7pWTzezhha6Z32VeeQ4OJA/u7jbipN0W41S1alhcZ2Nqr0s/XAV+8NInJ2Fam+t+tR4RoflH/E+QKF1WHWsQA==" saltValue="UfdJK3u8v9UPJfFf3qzt2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headerFooter>
    <oddFooter>
&amp;C&amp;P/&amp;N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
6</v>
      </c>
      <c r="K32" s="22"/>
      <c r="L32" s="22"/>
      <c r="M32" s="22"/>
      <c r="N32" s="22"/>
      <c r="O32" s="22"/>
      <c r="P32" s="22"/>
    </row>
    <row r="33" spans="1:16" ht="39" customHeight="1" thickBot="1" x14ac:dyDescent="0.25">
      <c r="A33" s="22"/>
      <c r="B33" s="25" t="s">
        <v>
7</v>
      </c>
      <c r="C33" s="26"/>
      <c r="D33" s="26"/>
      <c r="E33" s="27" t="s">
        <v>
2</v>
      </c>
      <c r="F33" s="28" t="s">
        <v>
538</v>
      </c>
      <c r="G33" s="29" t="s">
        <v>
539</v>
      </c>
      <c r="H33" s="29" t="s">
        <v>
540</v>
      </c>
      <c r="I33" s="29" t="s">
        <v>
541</v>
      </c>
      <c r="J33" s="30" t="s">
        <v>
542</v>
      </c>
      <c r="K33" s="22"/>
      <c r="L33" s="22"/>
      <c r="M33" s="22"/>
      <c r="N33" s="22"/>
      <c r="O33" s="22"/>
      <c r="P33" s="22"/>
    </row>
    <row r="34" spans="1:16" ht="39" customHeight="1" x14ac:dyDescent="0.15">
      <c r="A34" s="22"/>
      <c r="B34" s="31"/>
      <c r="C34" s="1212" t="s">
        <v>
545</v>
      </c>
      <c r="D34" s="1212"/>
      <c r="E34" s="1213"/>
      <c r="F34" s="32">
        <v>
7.3</v>
      </c>
      <c r="G34" s="33">
        <v>
10.16</v>
      </c>
      <c r="H34" s="33">
        <v>
8.43</v>
      </c>
      <c r="I34" s="33">
        <v>
10.220000000000001</v>
      </c>
      <c r="J34" s="34">
        <v>
12.37</v>
      </c>
      <c r="K34" s="22"/>
      <c r="L34" s="22"/>
      <c r="M34" s="22"/>
      <c r="N34" s="22"/>
      <c r="O34" s="22"/>
      <c r="P34" s="22"/>
    </row>
    <row r="35" spans="1:16" ht="39" customHeight="1" x14ac:dyDescent="0.15">
      <c r="A35" s="22"/>
      <c r="B35" s="35"/>
      <c r="C35" s="1206" t="s">
        <v>
546</v>
      </c>
      <c r="D35" s="1207"/>
      <c r="E35" s="1208"/>
      <c r="F35" s="36">
        <v>
0.63</v>
      </c>
      <c r="G35" s="37">
        <v>
0.76</v>
      </c>
      <c r="H35" s="37">
        <v>
0.62</v>
      </c>
      <c r="I35" s="37">
        <v>
0.4</v>
      </c>
      <c r="J35" s="38">
        <v>
0.77</v>
      </c>
      <c r="K35" s="22"/>
      <c r="L35" s="22"/>
      <c r="M35" s="22"/>
      <c r="N35" s="22"/>
      <c r="O35" s="22"/>
      <c r="P35" s="22"/>
    </row>
    <row r="36" spans="1:16" ht="39" customHeight="1" x14ac:dyDescent="0.15">
      <c r="A36" s="22"/>
      <c r="B36" s="35"/>
      <c r="C36" s="1206" t="s">
        <v>
547</v>
      </c>
      <c r="D36" s="1207"/>
      <c r="E36" s="1208"/>
      <c r="F36" s="36">
        <v>
0.24</v>
      </c>
      <c r="G36" s="37">
        <v>
0.57999999999999996</v>
      </c>
      <c r="H36" s="37">
        <v>
0.3</v>
      </c>
      <c r="I36" s="37">
        <v>
0.21</v>
      </c>
      <c r="J36" s="38">
        <v>
0.38</v>
      </c>
      <c r="K36" s="22"/>
      <c r="L36" s="22"/>
      <c r="M36" s="22"/>
      <c r="N36" s="22"/>
      <c r="O36" s="22"/>
      <c r="P36" s="22"/>
    </row>
    <row r="37" spans="1:16" ht="39" customHeight="1" x14ac:dyDescent="0.15">
      <c r="A37" s="22"/>
      <c r="B37" s="35"/>
      <c r="C37" s="1206" t="s">
        <v>
548</v>
      </c>
      <c r="D37" s="1207"/>
      <c r="E37" s="1208"/>
      <c r="F37" s="36">
        <v>
0</v>
      </c>
      <c r="G37" s="37">
        <v>
0</v>
      </c>
      <c r="H37" s="37">
        <v>
0</v>
      </c>
      <c r="I37" s="37">
        <v>
0</v>
      </c>
      <c r="J37" s="38">
        <v>
0</v>
      </c>
      <c r="K37" s="22"/>
      <c r="L37" s="22"/>
      <c r="M37" s="22"/>
      <c r="N37" s="22"/>
      <c r="O37" s="22"/>
      <c r="P37" s="22"/>
    </row>
    <row r="38" spans="1:16" ht="39" customHeight="1" x14ac:dyDescent="0.15">
      <c r="A38" s="22"/>
      <c r="B38" s="35"/>
      <c r="C38" s="1206" t="s">
        <v>
549</v>
      </c>
      <c r="D38" s="1207"/>
      <c r="E38" s="1208"/>
      <c r="F38" s="36">
        <v>
0</v>
      </c>
      <c r="G38" s="37">
        <v>
0</v>
      </c>
      <c r="H38" s="37">
        <v>
0</v>
      </c>
      <c r="I38" s="37">
        <v>
0</v>
      </c>
      <c r="J38" s="38">
        <v>
0</v>
      </c>
      <c r="K38" s="22"/>
      <c r="L38" s="22"/>
      <c r="M38" s="22"/>
      <c r="N38" s="22"/>
      <c r="O38" s="22"/>
      <c r="P38" s="22"/>
    </row>
    <row r="39" spans="1:16" ht="39" customHeight="1" x14ac:dyDescent="0.15">
      <c r="A39" s="22"/>
      <c r="B39" s="35"/>
      <c r="C39" s="1206"/>
      <c r="D39" s="1207"/>
      <c r="E39" s="1208"/>
      <c r="F39" s="36"/>
      <c r="G39" s="37"/>
      <c r="H39" s="37"/>
      <c r="I39" s="37"/>
      <c r="J39" s="38"/>
      <c r="K39" s="22"/>
      <c r="L39" s="22"/>
      <c r="M39" s="22"/>
      <c r="N39" s="22"/>
      <c r="O39" s="22"/>
      <c r="P39" s="22"/>
    </row>
    <row r="40" spans="1:16" ht="39" customHeight="1" x14ac:dyDescent="0.15">
      <c r="A40" s="22"/>
      <c r="B40" s="35"/>
      <c r="C40" s="1206"/>
      <c r="D40" s="1207"/>
      <c r="E40" s="1208"/>
      <c r="F40" s="36"/>
      <c r="G40" s="37"/>
      <c r="H40" s="37"/>
      <c r="I40" s="37"/>
      <c r="J40" s="38"/>
      <c r="K40" s="22"/>
      <c r="L40" s="22"/>
      <c r="M40" s="22"/>
      <c r="N40" s="22"/>
      <c r="O40" s="22"/>
      <c r="P40" s="22"/>
    </row>
    <row r="41" spans="1:16" ht="39" customHeight="1" x14ac:dyDescent="0.15">
      <c r="A41" s="22"/>
      <c r="B41" s="35"/>
      <c r="C41" s="1206"/>
      <c r="D41" s="1207"/>
      <c r="E41" s="1208"/>
      <c r="F41" s="36"/>
      <c r="G41" s="37"/>
      <c r="H41" s="37"/>
      <c r="I41" s="37"/>
      <c r="J41" s="38"/>
      <c r="K41" s="22"/>
      <c r="L41" s="22"/>
      <c r="M41" s="22"/>
      <c r="N41" s="22"/>
      <c r="O41" s="22"/>
      <c r="P41" s="22"/>
    </row>
    <row r="42" spans="1:16" ht="39" customHeight="1" x14ac:dyDescent="0.15">
      <c r="A42" s="22"/>
      <c r="B42" s="39"/>
      <c r="C42" s="1206" t="s">
        <v>
550</v>
      </c>
      <c r="D42" s="1207"/>
      <c r="E42" s="1208"/>
      <c r="F42" s="36" t="s">
        <v>
497</v>
      </c>
      <c r="G42" s="37" t="s">
        <v>
497</v>
      </c>
      <c r="H42" s="37" t="s">
        <v>
497</v>
      </c>
      <c r="I42" s="37" t="s">
        <v>
497</v>
      </c>
      <c r="J42" s="38" t="s">
        <v>
497</v>
      </c>
      <c r="K42" s="22"/>
      <c r="L42" s="22"/>
      <c r="M42" s="22"/>
      <c r="N42" s="22"/>
      <c r="O42" s="22"/>
      <c r="P42" s="22"/>
    </row>
    <row r="43" spans="1:16" ht="39" customHeight="1" thickBot="1" x14ac:dyDescent="0.2">
      <c r="A43" s="22"/>
      <c r="B43" s="40"/>
      <c r="C43" s="1209" t="s">
        <v>
551</v>
      </c>
      <c r="D43" s="1210"/>
      <c r="E43" s="1211"/>
      <c r="F43" s="41" t="s">
        <v>
497</v>
      </c>
      <c r="G43" s="42" t="s">
        <v>
497</v>
      </c>
      <c r="H43" s="42" t="s">
        <v>
497</v>
      </c>
      <c r="I43" s="42" t="s">
        <v>
497</v>
      </c>
      <c r="J43" s="43" t="s">
        <v>
497</v>
      </c>
      <c r="K43" s="22"/>
      <c r="L43" s="22"/>
      <c r="M43" s="22"/>
      <c r="N43" s="22"/>
      <c r="O43" s="22"/>
      <c r="P43" s="22"/>
    </row>
    <row r="44" spans="1:16" ht="39" customHeight="1" x14ac:dyDescent="0.15">
      <c r="A44" s="22"/>
      <c r="B44" s="44" t="s">
        <v>
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YsplgfsTWtcO4J5UjnRbc0v39y1ZXLGBkt3u3sqLnYlp//SvnkUnywtcsfQxEWX+Or1pIXenuSeQtxjkE0wmgA==" saltValue="SP62Cfd785RYj+jrDJEqi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
&amp;C&amp;P/&amp;N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
9</v>
      </c>
      <c r="P43" s="48"/>
      <c r="Q43" s="48"/>
      <c r="R43" s="48"/>
      <c r="S43" s="48"/>
      <c r="T43" s="48"/>
      <c r="U43" s="48"/>
    </row>
    <row r="44" spans="1:21" ht="30.75" customHeight="1" thickBot="1" x14ac:dyDescent="0.2">
      <c r="A44" s="48"/>
      <c r="B44" s="51" t="s">
        <v>
10</v>
      </c>
      <c r="C44" s="52"/>
      <c r="D44" s="52"/>
      <c r="E44" s="53"/>
      <c r="F44" s="53"/>
      <c r="G44" s="53"/>
      <c r="H44" s="53"/>
      <c r="I44" s="53"/>
      <c r="J44" s="54" t="s">
        <v>
2</v>
      </c>
      <c r="K44" s="55" t="s">
        <v>
538</v>
      </c>
      <c r="L44" s="56" t="s">
        <v>
539</v>
      </c>
      <c r="M44" s="56" t="s">
        <v>
540</v>
      </c>
      <c r="N44" s="56" t="s">
        <v>
541</v>
      </c>
      <c r="O44" s="57" t="s">
        <v>
542</v>
      </c>
      <c r="P44" s="48"/>
      <c r="Q44" s="48"/>
      <c r="R44" s="48"/>
      <c r="S44" s="48"/>
      <c r="T44" s="48"/>
      <c r="U44" s="48"/>
    </row>
    <row r="45" spans="1:21" ht="30.75" customHeight="1" x14ac:dyDescent="0.15">
      <c r="A45" s="48"/>
      <c r="B45" s="1232" t="s">
        <v>
11</v>
      </c>
      <c r="C45" s="1233"/>
      <c r="D45" s="58"/>
      <c r="E45" s="1238" t="s">
        <v>
12</v>
      </c>
      <c r="F45" s="1238"/>
      <c r="G45" s="1238"/>
      <c r="H45" s="1238"/>
      <c r="I45" s="1238"/>
      <c r="J45" s="1239"/>
      <c r="K45" s="59">
        <v>
3951</v>
      </c>
      <c r="L45" s="60">
        <v>
2437</v>
      </c>
      <c r="M45" s="60">
        <v>
1746</v>
      </c>
      <c r="N45" s="60">
        <v>
1045</v>
      </c>
      <c r="O45" s="61">
        <v>
1070</v>
      </c>
      <c r="P45" s="48"/>
      <c r="Q45" s="48"/>
      <c r="R45" s="48"/>
      <c r="S45" s="48"/>
      <c r="T45" s="48"/>
      <c r="U45" s="48"/>
    </row>
    <row r="46" spans="1:21" ht="30.75" customHeight="1" x14ac:dyDescent="0.15">
      <c r="A46" s="48"/>
      <c r="B46" s="1234"/>
      <c r="C46" s="1235"/>
      <c r="D46" s="62"/>
      <c r="E46" s="1216" t="s">
        <v>
13</v>
      </c>
      <c r="F46" s="1216"/>
      <c r="G46" s="1216"/>
      <c r="H46" s="1216"/>
      <c r="I46" s="1216"/>
      <c r="J46" s="1217"/>
      <c r="K46" s="63" t="s">
        <v>
497</v>
      </c>
      <c r="L46" s="64" t="s">
        <v>
497</v>
      </c>
      <c r="M46" s="64" t="s">
        <v>
497</v>
      </c>
      <c r="N46" s="64" t="s">
        <v>
497</v>
      </c>
      <c r="O46" s="65" t="s">
        <v>
497</v>
      </c>
      <c r="P46" s="48"/>
      <c r="Q46" s="48"/>
      <c r="R46" s="48"/>
      <c r="S46" s="48"/>
      <c r="T46" s="48"/>
      <c r="U46" s="48"/>
    </row>
    <row r="47" spans="1:21" ht="30.75" customHeight="1" x14ac:dyDescent="0.15">
      <c r="A47" s="48"/>
      <c r="B47" s="1234"/>
      <c r="C47" s="1235"/>
      <c r="D47" s="62"/>
      <c r="E47" s="1216" t="s">
        <v>
14</v>
      </c>
      <c r="F47" s="1216"/>
      <c r="G47" s="1216"/>
      <c r="H47" s="1216"/>
      <c r="I47" s="1216"/>
      <c r="J47" s="1217"/>
      <c r="K47" s="63">
        <v>
255</v>
      </c>
      <c r="L47" s="64">
        <v>
263</v>
      </c>
      <c r="M47" s="64">
        <v>
107</v>
      </c>
      <c r="N47" s="64">
        <v>
47</v>
      </c>
      <c r="O47" s="65">
        <v>
86</v>
      </c>
      <c r="P47" s="48"/>
      <c r="Q47" s="48"/>
      <c r="R47" s="48"/>
      <c r="S47" s="48"/>
      <c r="T47" s="48"/>
      <c r="U47" s="48"/>
    </row>
    <row r="48" spans="1:21" ht="30.75" customHeight="1" x14ac:dyDescent="0.15">
      <c r="A48" s="48"/>
      <c r="B48" s="1234"/>
      <c r="C48" s="1235"/>
      <c r="D48" s="62"/>
      <c r="E48" s="1216" t="s">
        <v>
15</v>
      </c>
      <c r="F48" s="1216"/>
      <c r="G48" s="1216"/>
      <c r="H48" s="1216"/>
      <c r="I48" s="1216"/>
      <c r="J48" s="1217"/>
      <c r="K48" s="63">
        <v>
18</v>
      </c>
      <c r="L48" s="64">
        <v>
17</v>
      </c>
      <c r="M48" s="64">
        <v>
16</v>
      </c>
      <c r="N48" s="64">
        <v>
15</v>
      </c>
      <c r="O48" s="65">
        <v>
13</v>
      </c>
      <c r="P48" s="48"/>
      <c r="Q48" s="48"/>
      <c r="R48" s="48"/>
      <c r="S48" s="48"/>
      <c r="T48" s="48"/>
      <c r="U48" s="48"/>
    </row>
    <row r="49" spans="1:21" ht="30.75" customHeight="1" x14ac:dyDescent="0.15">
      <c r="A49" s="48"/>
      <c r="B49" s="1234"/>
      <c r="C49" s="1235"/>
      <c r="D49" s="62"/>
      <c r="E49" s="1216" t="s">
        <v>
16</v>
      </c>
      <c r="F49" s="1216"/>
      <c r="G49" s="1216"/>
      <c r="H49" s="1216"/>
      <c r="I49" s="1216"/>
      <c r="J49" s="1217"/>
      <c r="K49" s="63">
        <v>
127</v>
      </c>
      <c r="L49" s="64">
        <v>
112</v>
      </c>
      <c r="M49" s="64">
        <v>
122</v>
      </c>
      <c r="N49" s="64">
        <v>
125</v>
      </c>
      <c r="O49" s="65">
        <v>
138</v>
      </c>
      <c r="P49" s="48"/>
      <c r="Q49" s="48"/>
      <c r="R49" s="48"/>
      <c r="S49" s="48"/>
      <c r="T49" s="48"/>
      <c r="U49" s="48"/>
    </row>
    <row r="50" spans="1:21" ht="30.75" customHeight="1" x14ac:dyDescent="0.15">
      <c r="A50" s="48"/>
      <c r="B50" s="1234"/>
      <c r="C50" s="1235"/>
      <c r="D50" s="62"/>
      <c r="E50" s="1216" t="s">
        <v>
17</v>
      </c>
      <c r="F50" s="1216"/>
      <c r="G50" s="1216"/>
      <c r="H50" s="1216"/>
      <c r="I50" s="1216"/>
      <c r="J50" s="1217"/>
      <c r="K50" s="63">
        <v>
5829</v>
      </c>
      <c r="L50" s="64">
        <v>
4930</v>
      </c>
      <c r="M50" s="64">
        <v>
2778</v>
      </c>
      <c r="N50" s="64">
        <v>
1822</v>
      </c>
      <c r="O50" s="65">
        <v>
6301</v>
      </c>
      <c r="P50" s="48"/>
      <c r="Q50" s="48"/>
      <c r="R50" s="48"/>
      <c r="S50" s="48"/>
      <c r="T50" s="48"/>
      <c r="U50" s="48"/>
    </row>
    <row r="51" spans="1:21" ht="30.75" customHeight="1" x14ac:dyDescent="0.15">
      <c r="A51" s="48"/>
      <c r="B51" s="1236"/>
      <c r="C51" s="1237"/>
      <c r="D51" s="66"/>
      <c r="E51" s="1216" t="s">
        <v>
18</v>
      </c>
      <c r="F51" s="1216"/>
      <c r="G51" s="1216"/>
      <c r="H51" s="1216"/>
      <c r="I51" s="1216"/>
      <c r="J51" s="1217"/>
      <c r="K51" s="63" t="s">
        <v>
497</v>
      </c>
      <c r="L51" s="64" t="s">
        <v>
497</v>
      </c>
      <c r="M51" s="64" t="s">
        <v>
497</v>
      </c>
      <c r="N51" s="64" t="s">
        <v>
497</v>
      </c>
      <c r="O51" s="65" t="s">
        <v>
497</v>
      </c>
      <c r="P51" s="48"/>
      <c r="Q51" s="48"/>
      <c r="R51" s="48"/>
      <c r="S51" s="48"/>
      <c r="T51" s="48"/>
      <c r="U51" s="48"/>
    </row>
    <row r="52" spans="1:21" ht="30.75" customHeight="1" x14ac:dyDescent="0.15">
      <c r="A52" s="48"/>
      <c r="B52" s="1214" t="s">
        <v>
19</v>
      </c>
      <c r="C52" s="1215"/>
      <c r="D52" s="66"/>
      <c r="E52" s="1216" t="s">
        <v>
20</v>
      </c>
      <c r="F52" s="1216"/>
      <c r="G52" s="1216"/>
      <c r="H52" s="1216"/>
      <c r="I52" s="1216"/>
      <c r="J52" s="1217"/>
      <c r="K52" s="63">
        <v>
8094</v>
      </c>
      <c r="L52" s="64">
        <v>
7933</v>
      </c>
      <c r="M52" s="64">
        <v>
7110</v>
      </c>
      <c r="N52" s="64">
        <v>
6952</v>
      </c>
      <c r="O52" s="65">
        <v>
6836</v>
      </c>
      <c r="P52" s="48"/>
      <c r="Q52" s="48"/>
      <c r="R52" s="48"/>
      <c r="S52" s="48"/>
      <c r="T52" s="48"/>
      <c r="U52" s="48"/>
    </row>
    <row r="53" spans="1:21" ht="30.75" customHeight="1" thickBot="1" x14ac:dyDescent="0.2">
      <c r="A53" s="48"/>
      <c r="B53" s="1218" t="s">
        <v>
21</v>
      </c>
      <c r="C53" s="1219"/>
      <c r="D53" s="67"/>
      <c r="E53" s="1220" t="s">
        <v>
22</v>
      </c>
      <c r="F53" s="1220"/>
      <c r="G53" s="1220"/>
      <c r="H53" s="1220"/>
      <c r="I53" s="1220"/>
      <c r="J53" s="1221"/>
      <c r="K53" s="68">
        <v>
2086</v>
      </c>
      <c r="L53" s="69">
        <v>
-174</v>
      </c>
      <c r="M53" s="69">
        <v>
-2341</v>
      </c>
      <c r="N53" s="69">
        <v>
-3898</v>
      </c>
      <c r="O53" s="70">
        <v>
772</v>
      </c>
      <c r="P53" s="48"/>
      <c r="Q53" s="48"/>
      <c r="R53" s="48"/>
      <c r="S53" s="48"/>
      <c r="T53" s="48"/>
      <c r="U53" s="48"/>
    </row>
    <row r="54" spans="1:21" ht="24" customHeight="1" x14ac:dyDescent="0.15">
      <c r="A54" s="48"/>
      <c r="B54" s="71" t="s">
        <v>
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
24</v>
      </c>
      <c r="C55" s="73"/>
      <c r="D55" s="73"/>
      <c r="E55" s="73"/>
      <c r="F55" s="73"/>
      <c r="G55" s="73"/>
      <c r="H55" s="73"/>
      <c r="I55" s="73"/>
      <c r="J55" s="73"/>
      <c r="K55" s="74"/>
      <c r="L55" s="74"/>
      <c r="M55" s="74"/>
      <c r="N55" s="74"/>
      <c r="O55" s="75" t="s">
        <v>
552</v>
      </c>
      <c r="P55" s="48"/>
      <c r="Q55" s="48"/>
      <c r="R55" s="48"/>
      <c r="S55" s="48"/>
      <c r="T55" s="48"/>
      <c r="U55" s="48"/>
    </row>
    <row r="56" spans="1:21" ht="31.5" customHeight="1" thickBot="1" x14ac:dyDescent="0.2">
      <c r="A56" s="48"/>
      <c r="B56" s="76"/>
      <c r="C56" s="77"/>
      <c r="D56" s="77"/>
      <c r="E56" s="78"/>
      <c r="F56" s="78"/>
      <c r="G56" s="78"/>
      <c r="H56" s="78"/>
      <c r="I56" s="78"/>
      <c r="J56" s="79" t="s">
        <v>
2</v>
      </c>
      <c r="K56" s="80" t="s">
        <v>
553</v>
      </c>
      <c r="L56" s="81" t="s">
        <v>
554</v>
      </c>
      <c r="M56" s="81" t="s">
        <v>
555</v>
      </c>
      <c r="N56" s="81" t="s">
        <v>
556</v>
      </c>
      <c r="O56" s="82" t="s">
        <v>
557</v>
      </c>
      <c r="P56" s="48"/>
      <c r="Q56" s="48"/>
      <c r="R56" s="48"/>
      <c r="S56" s="48"/>
      <c r="T56" s="48"/>
      <c r="U56" s="48"/>
    </row>
    <row r="57" spans="1:21" ht="31.5" customHeight="1" x14ac:dyDescent="0.15">
      <c r="B57" s="1222" t="s">
        <v>
25</v>
      </c>
      <c r="C57" s="1223"/>
      <c r="D57" s="1226" t="s">
        <v>
26</v>
      </c>
      <c r="E57" s="1227"/>
      <c r="F57" s="1227"/>
      <c r="G57" s="1227"/>
      <c r="H57" s="1227"/>
      <c r="I57" s="1227"/>
      <c r="J57" s="1228"/>
      <c r="K57" s="83">
        <v>
5198</v>
      </c>
      <c r="L57" s="84">
        <v>
2193</v>
      </c>
      <c r="M57" s="84">
        <v>
619</v>
      </c>
      <c r="N57" s="84">
        <v>
329</v>
      </c>
      <c r="O57" s="85">
        <v>
467</v>
      </c>
    </row>
    <row r="58" spans="1:21" ht="31.5" customHeight="1" thickBot="1" x14ac:dyDescent="0.2">
      <c r="B58" s="1224"/>
      <c r="C58" s="1225"/>
      <c r="D58" s="1229" t="s">
        <v>
27</v>
      </c>
      <c r="E58" s="1230"/>
      <c r="F58" s="1230"/>
      <c r="G58" s="1230"/>
      <c r="H58" s="1230"/>
      <c r="I58" s="1230"/>
      <c r="J58" s="1231"/>
      <c r="K58" s="86">
        <v>
744</v>
      </c>
      <c r="L58" s="87">
        <v>
999</v>
      </c>
      <c r="M58" s="87">
        <v>
380</v>
      </c>
      <c r="N58" s="87">
        <v>
127</v>
      </c>
      <c r="O58" s="88">
        <v>
217</v>
      </c>
    </row>
    <row r="59" spans="1:21" ht="24" customHeight="1" x14ac:dyDescent="0.15">
      <c r="B59" s="89"/>
      <c r="C59" s="89"/>
      <c r="D59" s="90" t="s">
        <v>
28</v>
      </c>
      <c r="E59" s="91"/>
      <c r="F59" s="91"/>
      <c r="G59" s="91"/>
      <c r="H59" s="91"/>
      <c r="I59" s="91"/>
      <c r="J59" s="91"/>
      <c r="K59" s="91"/>
      <c r="L59" s="91"/>
      <c r="M59" s="91"/>
      <c r="N59" s="91"/>
      <c r="O59" s="91"/>
    </row>
    <row r="60" spans="1:21" ht="24" customHeight="1" x14ac:dyDescent="0.15">
      <c r="B60" s="92"/>
      <c r="C60" s="92"/>
      <c r="D60" s="90" t="s">
        <v>
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DO64Ei6pTigzUBhGe6iNPPB8zfZVh4CQO08Go+kFgoQBdgKouDnPagbvvyBtxUUrb8QHeqVmtkPli85/g823kg==" saltValue="fmEd4HosgAv7MOLiaXAbh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
&amp;C&amp;P/&amp;N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
9</v>
      </c>
    </row>
    <row r="40" spans="2:13" ht="27.75" customHeight="1" thickBot="1" x14ac:dyDescent="0.2">
      <c r="B40" s="95" t="s">
        <v>
10</v>
      </c>
      <c r="C40" s="96"/>
      <c r="D40" s="96"/>
      <c r="E40" s="97"/>
      <c r="F40" s="97"/>
      <c r="G40" s="97"/>
      <c r="H40" s="98" t="s">
        <v>
2</v>
      </c>
      <c r="I40" s="99" t="s">
        <v>
538</v>
      </c>
      <c r="J40" s="100" t="s">
        <v>
539</v>
      </c>
      <c r="K40" s="100" t="s">
        <v>
540</v>
      </c>
      <c r="L40" s="100" t="s">
        <v>
541</v>
      </c>
      <c r="M40" s="101" t="s">
        <v>
542</v>
      </c>
    </row>
    <row r="41" spans="2:13" ht="27.75" customHeight="1" x14ac:dyDescent="0.15">
      <c r="B41" s="1252" t="s">
        <v>
30</v>
      </c>
      <c r="C41" s="1253"/>
      <c r="D41" s="102"/>
      <c r="E41" s="1254" t="s">
        <v>
31</v>
      </c>
      <c r="F41" s="1254"/>
      <c r="G41" s="1254"/>
      <c r="H41" s="1255"/>
      <c r="I41" s="103">
        <v>
21450</v>
      </c>
      <c r="J41" s="104">
        <v>
15576</v>
      </c>
      <c r="K41" s="104">
        <v>
14013</v>
      </c>
      <c r="L41" s="104">
        <v>
14401</v>
      </c>
      <c r="M41" s="105">
        <v>
15147</v>
      </c>
    </row>
    <row r="42" spans="2:13" ht="27.75" customHeight="1" x14ac:dyDescent="0.15">
      <c r="B42" s="1242"/>
      <c r="C42" s="1243"/>
      <c r="D42" s="106"/>
      <c r="E42" s="1246" t="s">
        <v>
32</v>
      </c>
      <c r="F42" s="1246"/>
      <c r="G42" s="1246"/>
      <c r="H42" s="1247"/>
      <c r="I42" s="107">
        <v>
15566</v>
      </c>
      <c r="J42" s="108">
        <v>
12726</v>
      </c>
      <c r="K42" s="108">
        <v>
12636</v>
      </c>
      <c r="L42" s="108">
        <v>
13148</v>
      </c>
      <c r="M42" s="109">
        <v>
8286</v>
      </c>
    </row>
    <row r="43" spans="2:13" ht="27.75" customHeight="1" x14ac:dyDescent="0.15">
      <c r="B43" s="1242"/>
      <c r="C43" s="1243"/>
      <c r="D43" s="106"/>
      <c r="E43" s="1246" t="s">
        <v>
33</v>
      </c>
      <c r="F43" s="1246"/>
      <c r="G43" s="1246"/>
      <c r="H43" s="1247"/>
      <c r="I43" s="107">
        <v>
126</v>
      </c>
      <c r="J43" s="108">
        <v>
147</v>
      </c>
      <c r="K43" s="108">
        <v>
169</v>
      </c>
      <c r="L43" s="108">
        <v>
144</v>
      </c>
      <c r="M43" s="109">
        <v>
121</v>
      </c>
    </row>
    <row r="44" spans="2:13" ht="27.75" customHeight="1" x14ac:dyDescent="0.15">
      <c r="B44" s="1242"/>
      <c r="C44" s="1243"/>
      <c r="D44" s="106"/>
      <c r="E44" s="1246" t="s">
        <v>
34</v>
      </c>
      <c r="F44" s="1246"/>
      <c r="G44" s="1246"/>
      <c r="H44" s="1247"/>
      <c r="I44" s="107">
        <v>
1267</v>
      </c>
      <c r="J44" s="108">
        <v>
1521</v>
      </c>
      <c r="K44" s="108">
        <v>
1504</v>
      </c>
      <c r="L44" s="108">
        <v>
1570</v>
      </c>
      <c r="M44" s="109">
        <v>
1846</v>
      </c>
    </row>
    <row r="45" spans="2:13" ht="27.75" customHeight="1" x14ac:dyDescent="0.15">
      <c r="B45" s="1242"/>
      <c r="C45" s="1243"/>
      <c r="D45" s="106"/>
      <c r="E45" s="1246" t="s">
        <v>
35</v>
      </c>
      <c r="F45" s="1246"/>
      <c r="G45" s="1246"/>
      <c r="H45" s="1247"/>
      <c r="I45" s="107">
        <v>
21828</v>
      </c>
      <c r="J45" s="108">
        <v>
20572</v>
      </c>
      <c r="K45" s="108">
        <v>
19930</v>
      </c>
      <c r="L45" s="108">
        <v>
17970</v>
      </c>
      <c r="M45" s="109">
        <v>
17301</v>
      </c>
    </row>
    <row r="46" spans="2:13" ht="27.75" customHeight="1" x14ac:dyDescent="0.15">
      <c r="B46" s="1242"/>
      <c r="C46" s="1243"/>
      <c r="D46" s="110"/>
      <c r="E46" s="1246" t="s">
        <v>
36</v>
      </c>
      <c r="F46" s="1246"/>
      <c r="G46" s="1246"/>
      <c r="H46" s="1247"/>
      <c r="I46" s="107" t="s">
        <v>
497</v>
      </c>
      <c r="J46" s="108" t="s">
        <v>
497</v>
      </c>
      <c r="K46" s="108" t="s">
        <v>
497</v>
      </c>
      <c r="L46" s="108" t="s">
        <v>
497</v>
      </c>
      <c r="M46" s="109" t="s">
        <v>
497</v>
      </c>
    </row>
    <row r="47" spans="2:13" ht="27.75" customHeight="1" x14ac:dyDescent="0.15">
      <c r="B47" s="1242"/>
      <c r="C47" s="1243"/>
      <c r="D47" s="111"/>
      <c r="E47" s="1256" t="s">
        <v>
37</v>
      </c>
      <c r="F47" s="1257"/>
      <c r="G47" s="1257"/>
      <c r="H47" s="1258"/>
      <c r="I47" s="107" t="s">
        <v>
497</v>
      </c>
      <c r="J47" s="108" t="s">
        <v>
497</v>
      </c>
      <c r="K47" s="108" t="s">
        <v>
497</v>
      </c>
      <c r="L47" s="108" t="s">
        <v>
497</v>
      </c>
      <c r="M47" s="109" t="s">
        <v>
497</v>
      </c>
    </row>
    <row r="48" spans="2:13" ht="27.75" customHeight="1" x14ac:dyDescent="0.15">
      <c r="B48" s="1242"/>
      <c r="C48" s="1243"/>
      <c r="D48" s="106"/>
      <c r="E48" s="1246" t="s">
        <v>
38</v>
      </c>
      <c r="F48" s="1246"/>
      <c r="G48" s="1246"/>
      <c r="H48" s="1247"/>
      <c r="I48" s="107" t="s">
        <v>
497</v>
      </c>
      <c r="J48" s="108" t="s">
        <v>
497</v>
      </c>
      <c r="K48" s="108" t="s">
        <v>
497</v>
      </c>
      <c r="L48" s="108" t="s">
        <v>
497</v>
      </c>
      <c r="M48" s="109" t="s">
        <v>
497</v>
      </c>
    </row>
    <row r="49" spans="2:13" ht="27.75" customHeight="1" x14ac:dyDescent="0.15">
      <c r="B49" s="1244"/>
      <c r="C49" s="1245"/>
      <c r="D49" s="106"/>
      <c r="E49" s="1246" t="s">
        <v>
39</v>
      </c>
      <c r="F49" s="1246"/>
      <c r="G49" s="1246"/>
      <c r="H49" s="1247"/>
      <c r="I49" s="107" t="s">
        <v>
497</v>
      </c>
      <c r="J49" s="108" t="s">
        <v>
497</v>
      </c>
      <c r="K49" s="108" t="s">
        <v>
497</v>
      </c>
      <c r="L49" s="108" t="s">
        <v>
497</v>
      </c>
      <c r="M49" s="109" t="s">
        <v>
497</v>
      </c>
    </row>
    <row r="50" spans="2:13" ht="27.75" customHeight="1" x14ac:dyDescent="0.15">
      <c r="B50" s="1240" t="s">
        <v>
40</v>
      </c>
      <c r="C50" s="1241"/>
      <c r="D50" s="112"/>
      <c r="E50" s="1246" t="s">
        <v>
41</v>
      </c>
      <c r="F50" s="1246"/>
      <c r="G50" s="1246"/>
      <c r="H50" s="1247"/>
      <c r="I50" s="107">
        <v>
117155</v>
      </c>
      <c r="J50" s="108">
        <v>
121023</v>
      </c>
      <c r="K50" s="108">
        <v>
130516</v>
      </c>
      <c r="L50" s="108">
        <v>
136736</v>
      </c>
      <c r="M50" s="109">
        <v>
134016</v>
      </c>
    </row>
    <row r="51" spans="2:13" ht="27.75" customHeight="1" x14ac:dyDescent="0.15">
      <c r="B51" s="1242"/>
      <c r="C51" s="1243"/>
      <c r="D51" s="106"/>
      <c r="E51" s="1246" t="s">
        <v>
42</v>
      </c>
      <c r="F51" s="1246"/>
      <c r="G51" s="1246"/>
      <c r="H51" s="1247"/>
      <c r="I51" s="107">
        <v>
12581</v>
      </c>
      <c r="J51" s="108">
        <v>
6995</v>
      </c>
      <c r="K51" s="108">
        <v>
7016</v>
      </c>
      <c r="L51" s="108">
        <v>
6916</v>
      </c>
      <c r="M51" s="109">
        <v>
6991</v>
      </c>
    </row>
    <row r="52" spans="2:13" ht="27.75" customHeight="1" x14ac:dyDescent="0.15">
      <c r="B52" s="1244"/>
      <c r="C52" s="1245"/>
      <c r="D52" s="106"/>
      <c r="E52" s="1246" t="s">
        <v>
43</v>
      </c>
      <c r="F52" s="1246"/>
      <c r="G52" s="1246"/>
      <c r="H52" s="1247"/>
      <c r="I52" s="107">
        <v>
79482</v>
      </c>
      <c r="J52" s="108">
        <v>
72222</v>
      </c>
      <c r="K52" s="108">
        <v>
65620</v>
      </c>
      <c r="L52" s="108">
        <v>
59578</v>
      </c>
      <c r="M52" s="109">
        <v>
54514</v>
      </c>
    </row>
    <row r="53" spans="2:13" ht="27.75" customHeight="1" thickBot="1" x14ac:dyDescent="0.2">
      <c r="B53" s="1248" t="s">
        <v>
44</v>
      </c>
      <c r="C53" s="1249"/>
      <c r="D53" s="113"/>
      <c r="E53" s="1250" t="s">
        <v>
45</v>
      </c>
      <c r="F53" s="1250"/>
      <c r="G53" s="1250"/>
      <c r="H53" s="1251"/>
      <c r="I53" s="114">
        <v>
-148982</v>
      </c>
      <c r="J53" s="115">
        <v>
-149696</v>
      </c>
      <c r="K53" s="115">
        <v>
-154900</v>
      </c>
      <c r="L53" s="115">
        <v>
-155996</v>
      </c>
      <c r="M53" s="116">
        <v>
-152821</v>
      </c>
    </row>
    <row r="54" spans="2:13" ht="27.75" customHeight="1" x14ac:dyDescent="0.15">
      <c r="B54" s="117" t="s">
        <v>
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717mulkV8XB2UYX8oyg8gjM31oGWqVt8p1R+Arj7B+DHLOuDE4ymugX1e2lqMUKWtx1PU1cF7kVafbb+CgROaw==" saltValue="X2cTcXUp4z6mlfexXp94e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
&amp;C&amp;P/&amp;N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
47</v>
      </c>
    </row>
    <row r="54" spans="2:8" ht="29.25" customHeight="1" thickBot="1" x14ac:dyDescent="0.25">
      <c r="B54" s="122" t="s">
        <v>
1</v>
      </c>
      <c r="C54" s="123"/>
      <c r="D54" s="123"/>
      <c r="E54" s="124" t="s">
        <v>
2</v>
      </c>
      <c r="F54" s="125" t="s">
        <v>
540</v>
      </c>
      <c r="G54" s="125" t="s">
        <v>
541</v>
      </c>
      <c r="H54" s="126" t="s">
        <v>
542</v>
      </c>
    </row>
    <row r="55" spans="2:8" ht="52.5" customHeight="1" x14ac:dyDescent="0.15">
      <c r="B55" s="127"/>
      <c r="C55" s="1267" t="s">
        <v>
48</v>
      </c>
      <c r="D55" s="1267"/>
      <c r="E55" s="1268"/>
      <c r="F55" s="128">
        <v>
14384</v>
      </c>
      <c r="G55" s="128">
        <v>
14644</v>
      </c>
      <c r="H55" s="129">
        <v>
23642</v>
      </c>
    </row>
    <row r="56" spans="2:8" ht="52.5" customHeight="1" x14ac:dyDescent="0.15">
      <c r="B56" s="130"/>
      <c r="C56" s="1269" t="s">
        <v>
49</v>
      </c>
      <c r="D56" s="1269"/>
      <c r="E56" s="1270"/>
      <c r="F56" s="131">
        <v>
446</v>
      </c>
      <c r="G56" s="131">
        <v>
351</v>
      </c>
      <c r="H56" s="132">
        <v>
298</v>
      </c>
    </row>
    <row r="57" spans="2:8" ht="53.25" customHeight="1" x14ac:dyDescent="0.15">
      <c r="B57" s="130"/>
      <c r="C57" s="1271" t="s">
        <v>
50</v>
      </c>
      <c r="D57" s="1271"/>
      <c r="E57" s="1272"/>
      <c r="F57" s="133">
        <v>
110005</v>
      </c>
      <c r="G57" s="133">
        <v>
115216</v>
      </c>
      <c r="H57" s="134">
        <v>
103437</v>
      </c>
    </row>
    <row r="58" spans="2:8" ht="45.75" customHeight="1" x14ac:dyDescent="0.15">
      <c r="B58" s="135"/>
      <c r="C58" s="1259" t="s">
        <v>
567</v>
      </c>
      <c r="D58" s="1260"/>
      <c r="E58" s="1261"/>
      <c r="F58" s="136">
        <v>
53661</v>
      </c>
      <c r="G58" s="136">
        <v>
54301</v>
      </c>
      <c r="H58" s="137">
        <v>
50863</v>
      </c>
    </row>
    <row r="59" spans="2:8" ht="45.75" customHeight="1" x14ac:dyDescent="0.15">
      <c r="B59" s="135"/>
      <c r="C59" s="1259" t="s">
        <v>
568</v>
      </c>
      <c r="D59" s="1260"/>
      <c r="E59" s="1261"/>
      <c r="F59" s="136">
        <v>
25551</v>
      </c>
      <c r="G59" s="136">
        <v>
25337</v>
      </c>
      <c r="H59" s="137">
        <v>
18564</v>
      </c>
    </row>
    <row r="60" spans="2:8" ht="45.75" customHeight="1" x14ac:dyDescent="0.15">
      <c r="B60" s="135"/>
      <c r="C60" s="1259" t="s">
        <v>
569</v>
      </c>
      <c r="D60" s="1260"/>
      <c r="E60" s="1261"/>
      <c r="F60" s="136">
        <v>
15287</v>
      </c>
      <c r="G60" s="136">
        <v>
17516</v>
      </c>
      <c r="H60" s="137">
        <v>
15904</v>
      </c>
    </row>
    <row r="61" spans="2:8" ht="45.75" customHeight="1" x14ac:dyDescent="0.15">
      <c r="B61" s="135"/>
      <c r="C61" s="1259" t="s">
        <v>
570</v>
      </c>
      <c r="D61" s="1260"/>
      <c r="E61" s="1261"/>
      <c r="F61" s="136">
        <v>
13980</v>
      </c>
      <c r="G61" s="136">
        <v>
15504</v>
      </c>
      <c r="H61" s="137">
        <v>
15524</v>
      </c>
    </row>
    <row r="62" spans="2:8" ht="45.75" customHeight="1" thickBot="1" x14ac:dyDescent="0.2">
      <c r="B62" s="138"/>
      <c r="C62" s="1262" t="s">
        <v>
571</v>
      </c>
      <c r="D62" s="1263"/>
      <c r="E62" s="1264"/>
      <c r="F62" s="139">
        <v>
1187</v>
      </c>
      <c r="G62" s="139">
        <v>
1188</v>
      </c>
      <c r="H62" s="140">
        <v>
1189</v>
      </c>
    </row>
    <row r="63" spans="2:8" ht="52.5" customHeight="1" thickBot="1" x14ac:dyDescent="0.2">
      <c r="B63" s="141"/>
      <c r="C63" s="1265" t="s">
        <v>
51</v>
      </c>
      <c r="D63" s="1265"/>
      <c r="E63" s="1266"/>
      <c r="F63" s="142">
        <v>
124835</v>
      </c>
      <c r="G63" s="142">
        <v>
130211</v>
      </c>
      <c r="H63" s="143">
        <v>
127376</v>
      </c>
    </row>
    <row r="64" spans="2:8" ht="15" customHeight="1" x14ac:dyDescent="0.15"/>
  </sheetData>
  <sheetProtection algorithmName="SHA-512" hashValue="cLKWOwpS/5Tyu7ku/AMuS0d8J9jXJkOkpVVbgENV+6wA6RWdrpm4e5saMkmv3hAVZ+hgFtgJzUkrJSF970Kf7Q==" saltValue="anNY01j36T5eynGSRBNBU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
&amp;C&amp;P/&amp;N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
52</v>
      </c>
      <c r="E2" s="155"/>
      <c r="F2" s="156" t="s">
        <v>
536</v>
      </c>
      <c r="G2" s="157"/>
      <c r="H2" s="158"/>
    </row>
    <row r="3" spans="1:8" x14ac:dyDescent="0.15">
      <c r="A3" s="154" t="s">
        <v>
529</v>
      </c>
      <c r="B3" s="159"/>
      <c r="C3" s="160"/>
      <c r="D3" s="161">
        <v>
45139</v>
      </c>
      <c r="E3" s="162"/>
      <c r="F3" s="163">
        <v>
51565</v>
      </c>
      <c r="G3" s="164"/>
      <c r="H3" s="165"/>
    </row>
    <row r="4" spans="1:8" x14ac:dyDescent="0.15">
      <c r="A4" s="166"/>
      <c r="B4" s="167"/>
      <c r="C4" s="168"/>
      <c r="D4" s="169">
        <v>
31358</v>
      </c>
      <c r="E4" s="170"/>
      <c r="F4" s="171">
        <v>
35359</v>
      </c>
      <c r="G4" s="172"/>
      <c r="H4" s="173"/>
    </row>
    <row r="5" spans="1:8" x14ac:dyDescent="0.15">
      <c r="A5" s="154" t="s">
        <v>
531</v>
      </c>
      <c r="B5" s="159"/>
      <c r="C5" s="160"/>
      <c r="D5" s="161">
        <v>
55029</v>
      </c>
      <c r="E5" s="162"/>
      <c r="F5" s="163">
        <v>
46686</v>
      </c>
      <c r="G5" s="164"/>
      <c r="H5" s="165"/>
    </row>
    <row r="6" spans="1:8" x14ac:dyDescent="0.15">
      <c r="A6" s="166"/>
      <c r="B6" s="167"/>
      <c r="C6" s="168"/>
      <c r="D6" s="169">
        <v>
39787</v>
      </c>
      <c r="E6" s="170"/>
      <c r="F6" s="171">
        <v>
32595</v>
      </c>
      <c r="G6" s="172"/>
      <c r="H6" s="173"/>
    </row>
    <row r="7" spans="1:8" x14ac:dyDescent="0.15">
      <c r="A7" s="154" t="s">
        <v>
532</v>
      </c>
      <c r="B7" s="159"/>
      <c r="C7" s="160"/>
      <c r="D7" s="161">
        <v>
46725</v>
      </c>
      <c r="E7" s="162"/>
      <c r="F7" s="163">
        <v>
49796</v>
      </c>
      <c r="G7" s="164"/>
      <c r="H7" s="165"/>
    </row>
    <row r="8" spans="1:8" x14ac:dyDescent="0.15">
      <c r="A8" s="166"/>
      <c r="B8" s="167"/>
      <c r="C8" s="168"/>
      <c r="D8" s="169">
        <v>
33315</v>
      </c>
      <c r="E8" s="170"/>
      <c r="F8" s="171">
        <v>
37281</v>
      </c>
      <c r="G8" s="172"/>
      <c r="H8" s="173"/>
    </row>
    <row r="9" spans="1:8" x14ac:dyDescent="0.15">
      <c r="A9" s="154" t="s">
        <v>
533</v>
      </c>
      <c r="B9" s="159"/>
      <c r="C9" s="160"/>
      <c r="D9" s="161">
        <v>
53810</v>
      </c>
      <c r="E9" s="162"/>
      <c r="F9" s="163">
        <v>
51681</v>
      </c>
      <c r="G9" s="164"/>
      <c r="H9" s="165"/>
    </row>
    <row r="10" spans="1:8" x14ac:dyDescent="0.15">
      <c r="A10" s="166"/>
      <c r="B10" s="167"/>
      <c r="C10" s="168"/>
      <c r="D10" s="169">
        <v>
33995</v>
      </c>
      <c r="E10" s="170"/>
      <c r="F10" s="171">
        <v>
37226</v>
      </c>
      <c r="G10" s="172"/>
      <c r="H10" s="173"/>
    </row>
    <row r="11" spans="1:8" x14ac:dyDescent="0.15">
      <c r="A11" s="154" t="s">
        <v>
534</v>
      </c>
      <c r="B11" s="159"/>
      <c r="C11" s="160"/>
      <c r="D11" s="161">
        <v>
69629</v>
      </c>
      <c r="E11" s="162"/>
      <c r="F11" s="163">
        <v>
50465</v>
      </c>
      <c r="G11" s="164"/>
      <c r="H11" s="165"/>
    </row>
    <row r="12" spans="1:8" x14ac:dyDescent="0.15">
      <c r="A12" s="166"/>
      <c r="B12" s="167"/>
      <c r="C12" s="174"/>
      <c r="D12" s="169">
        <v>
51272</v>
      </c>
      <c r="E12" s="170"/>
      <c r="F12" s="171">
        <v>
34193</v>
      </c>
      <c r="G12" s="172"/>
      <c r="H12" s="173"/>
    </row>
    <row r="13" spans="1:8" x14ac:dyDescent="0.15">
      <c r="A13" s="154"/>
      <c r="B13" s="159"/>
      <c r="C13" s="175"/>
      <c r="D13" s="176">
        <v>
54066</v>
      </c>
      <c r="E13" s="177"/>
      <c r="F13" s="178">
        <v>
50039</v>
      </c>
      <c r="G13" s="179"/>
      <c r="H13" s="165"/>
    </row>
    <row r="14" spans="1:8" x14ac:dyDescent="0.15">
      <c r="A14" s="166"/>
      <c r="B14" s="167"/>
      <c r="C14" s="168"/>
      <c r="D14" s="169">
        <v>
37945</v>
      </c>
      <c r="E14" s="170"/>
      <c r="F14" s="171">
        <v>
35331</v>
      </c>
      <c r="G14" s="172"/>
      <c r="H14" s="173"/>
    </row>
    <row r="17" spans="1:11" x14ac:dyDescent="0.15">
      <c r="A17" s="150" t="s">
        <v>
53</v>
      </c>
    </row>
    <row r="18" spans="1:11" x14ac:dyDescent="0.15">
      <c r="A18" s="180"/>
      <c r="B18" s="180" t="str">
        <f>
実質収支比率等に係る経年分析!F$46</f>
        <v>
H28</v>
      </c>
      <c r="C18" s="180" t="str">
        <f>
実質収支比率等に係る経年分析!G$46</f>
        <v>
H29</v>
      </c>
      <c r="D18" s="180" t="str">
        <f>
実質収支比率等に係る経年分析!H$46</f>
        <v>
H30</v>
      </c>
      <c r="E18" s="180" t="str">
        <f>
実質収支比率等に係る経年分析!I$46</f>
        <v>
R01</v>
      </c>
      <c r="F18" s="180" t="str">
        <f>
実質収支比率等に係る経年分析!J$46</f>
        <v>
R02</v>
      </c>
    </row>
    <row r="19" spans="1:11" x14ac:dyDescent="0.15">
      <c r="A19" s="180" t="s">
        <v>
54</v>
      </c>
      <c r="B19" s="180">
        <f>
ROUND(VALUE(SUBSTITUTE(実質収支比率等に係る経年分析!F$48,"▲","-")),2)</f>
        <v>
7.3</v>
      </c>
      <c r="C19" s="180">
        <f>
ROUND(VALUE(SUBSTITUTE(実質収支比率等に係る経年分析!G$48,"▲","-")),2)</f>
        <v>
10.17</v>
      </c>
      <c r="D19" s="180">
        <f>
ROUND(VALUE(SUBSTITUTE(実質収支比率等に係る経年分析!H$48,"▲","-")),2)</f>
        <v>
8.43</v>
      </c>
      <c r="E19" s="180">
        <f>
ROUND(VALUE(SUBSTITUTE(実質収支比率等に係る経年分析!I$48,"▲","-")),2)</f>
        <v>
10.23</v>
      </c>
      <c r="F19" s="180">
        <f>
ROUND(VALUE(SUBSTITUTE(実質収支比率等に係る経年分析!J$48,"▲","-")),2)</f>
        <v>
12.37</v>
      </c>
    </row>
    <row r="20" spans="1:11" x14ac:dyDescent="0.15">
      <c r="A20" s="180" t="s">
        <v>
55</v>
      </c>
      <c r="B20" s="180">
        <f>
ROUND(VALUE(SUBSTITUTE(実質収支比率等に係る経年分析!F$47,"▲","-")),2)</f>
        <v>
10.82</v>
      </c>
      <c r="C20" s="180">
        <f>
ROUND(VALUE(SUBSTITUTE(実質収支比率等に係る経年分析!G$47,"▲","-")),2)</f>
        <v>
11.57</v>
      </c>
      <c r="D20" s="180">
        <f>
ROUND(VALUE(SUBSTITUTE(実質収支比率等に係る経年分析!H$47,"▲","-")),2)</f>
        <v>
12.09</v>
      </c>
      <c r="E20" s="180">
        <f>
ROUND(VALUE(SUBSTITUTE(実質収支比率等に係る経年分析!I$47,"▲","-")),2)</f>
        <v>
12.03</v>
      </c>
      <c r="F20" s="180">
        <f>
ROUND(VALUE(SUBSTITUTE(実質収支比率等に係る経年分析!J$47,"▲","-")),2)</f>
        <v>
19.87</v>
      </c>
    </row>
    <row r="21" spans="1:11" x14ac:dyDescent="0.15">
      <c r="A21" s="180" t="s">
        <v>
56</v>
      </c>
      <c r="B21" s="180">
        <f>
IF(ISNUMBER(VALUE(SUBSTITUTE(実質収支比率等に係る経年分析!F$49,"▲","-"))),ROUND(VALUE(SUBSTITUTE(実質収支比率等に係る経年分析!F$49,"▲","-")),2),NA())</f>
        <v>
-1.79</v>
      </c>
      <c r="C21" s="180">
        <f>
IF(ISNUMBER(VALUE(SUBSTITUTE(実質収支比率等に係る経年分析!G$49,"▲","-"))),ROUND(VALUE(SUBSTITUTE(実質収支比率等に係る経年分析!G$49,"▲","-")),2),NA())</f>
        <v>
3.68</v>
      </c>
      <c r="D21" s="180">
        <f>
IF(ISNUMBER(VALUE(SUBSTITUTE(実質収支比率等に係る経年分析!H$49,"▲","-"))),ROUND(VALUE(SUBSTITUTE(実質収支比率等に係る経年分析!H$49,"▲","-")),2),NA())</f>
        <v>
-0.77</v>
      </c>
      <c r="E21" s="180">
        <f>
IF(ISNUMBER(VALUE(SUBSTITUTE(実質収支比率等に係る経年分析!I$49,"▲","-"))),ROUND(VALUE(SUBSTITUTE(実質収支比率等に係る経年分析!I$49,"▲","-")),2),NA())</f>
        <v>
2.19</v>
      </c>
      <c r="F21" s="180">
        <f>
IF(ISNUMBER(VALUE(SUBSTITUTE(実質収支比率等に係る経年分析!J$49,"▲","-"))),ROUND(VALUE(SUBSTITUTE(実質収支比率等に係る経年分析!J$49,"▲","-")),2),NA())</f>
        <v>
9.4700000000000006</v>
      </c>
    </row>
    <row r="24" spans="1:11" x14ac:dyDescent="0.15">
      <c r="A24" s="150" t="s">
        <v>
57</v>
      </c>
    </row>
    <row r="25" spans="1:11" x14ac:dyDescent="0.15">
      <c r="A25" s="181"/>
      <c r="B25" s="181" t="str">
        <f>
連結実質赤字比率に係る赤字・黒字の構成分析!F$33</f>
        <v>
H28</v>
      </c>
      <c r="C25" s="181"/>
      <c r="D25" s="181" t="str">
        <f>
連結実質赤字比率に係る赤字・黒字の構成分析!G$33</f>
        <v>
H29</v>
      </c>
      <c r="E25" s="181"/>
      <c r="F25" s="181" t="str">
        <f>
連結実質赤字比率に係る赤字・黒字の構成分析!H$33</f>
        <v>
H30</v>
      </c>
      <c r="G25" s="181"/>
      <c r="H25" s="181" t="str">
        <f>
連結実質赤字比率に係る赤字・黒字の構成分析!I$33</f>
        <v>
R01</v>
      </c>
      <c r="I25" s="181"/>
      <c r="J25" s="181" t="str">
        <f>
連結実質赤字比率に係る赤字・黒字の構成分析!J$33</f>
        <v>
R02</v>
      </c>
      <c r="K25" s="181"/>
    </row>
    <row r="26" spans="1:11" x14ac:dyDescent="0.15">
      <c r="A26" s="181"/>
      <c r="B26" s="181" t="s">
        <v>
58</v>
      </c>
      <c r="C26" s="181" t="s">
        <v>
59</v>
      </c>
      <c r="D26" s="181" t="s">
        <v>
58</v>
      </c>
      <c r="E26" s="181" t="s">
        <v>
59</v>
      </c>
      <c r="F26" s="181" t="s">
        <v>
58</v>
      </c>
      <c r="G26" s="181" t="s">
        <v>
59</v>
      </c>
      <c r="H26" s="181" t="s">
        <v>
58</v>
      </c>
      <c r="I26" s="181" t="s">
        <v>
59</v>
      </c>
      <c r="J26" s="181" t="s">
        <v>
58</v>
      </c>
      <c r="K26" s="181" t="s">
        <v>
59</v>
      </c>
    </row>
    <row r="27" spans="1:11" x14ac:dyDescent="0.15">
      <c r="A27" s="181" t="str">
        <f>
IF(連結実質赤字比率に係る赤字・黒字の構成分析!C$43="",NA(),連結実質赤字比率に係る赤字・黒字の構成分析!C$43)</f>
        <v>
その他会計（黒字）</v>
      </c>
      <c r="B27" s="181" t="e">
        <f>
IF(ROUND(VALUE(SUBSTITUTE(連結実質赤字比率に係る赤字・黒字の構成分析!F$43,"▲", "-")), 2) &lt; 0, ABS(ROUND(VALUE(SUBSTITUTE(連結実質赤字比率に係る赤字・黒字の構成分析!F$43,"▲", "-")), 2)), NA())</f>
        <v>
#VALUE!</v>
      </c>
      <c r="C27" s="181" t="e">
        <f>
IF(ROUND(VALUE(SUBSTITUTE(連結実質赤字比率に係る赤字・黒字の構成分析!F$43,"▲", "-")), 2) &gt;= 0, ABS(ROUND(VALUE(SUBSTITUTE(連結実質赤字比率に係る赤字・黒字の構成分析!F$43,"▲", "-")), 2)), NA())</f>
        <v>
#VALUE!</v>
      </c>
      <c r="D27" s="181" t="e">
        <f>
IF(ROUND(VALUE(SUBSTITUTE(連結実質赤字比率に係る赤字・黒字の構成分析!G$43,"▲", "-")), 2) &lt; 0, ABS(ROUND(VALUE(SUBSTITUTE(連結実質赤字比率に係る赤字・黒字の構成分析!G$43,"▲", "-")), 2)), NA())</f>
        <v>
#VALUE!</v>
      </c>
      <c r="E27" s="181" t="e">
        <f>
IF(ROUND(VALUE(SUBSTITUTE(連結実質赤字比率に係る赤字・黒字の構成分析!G$43,"▲", "-")), 2) &gt;= 0, ABS(ROUND(VALUE(SUBSTITUTE(連結実質赤字比率に係る赤字・黒字の構成分析!G$43,"▲", "-")), 2)), NA())</f>
        <v>
#VALUE!</v>
      </c>
      <c r="F27" s="181" t="e">
        <f>
IF(ROUND(VALUE(SUBSTITUTE(連結実質赤字比率に係る赤字・黒字の構成分析!H$43,"▲", "-")), 2) &lt; 0, ABS(ROUND(VALUE(SUBSTITUTE(連結実質赤字比率に係る赤字・黒字の構成分析!H$43,"▲", "-")), 2)), NA())</f>
        <v>
#VALUE!</v>
      </c>
      <c r="G27" s="181" t="e">
        <f>
IF(ROUND(VALUE(SUBSTITUTE(連結実質赤字比率に係る赤字・黒字の構成分析!H$43,"▲", "-")), 2) &gt;= 0, ABS(ROUND(VALUE(SUBSTITUTE(連結実質赤字比率に係る赤字・黒字の構成分析!H$43,"▲", "-")), 2)), NA())</f>
        <v>
#VALUE!</v>
      </c>
      <c r="H27" s="181" t="e">
        <f>
IF(ROUND(VALUE(SUBSTITUTE(連結実質赤字比率に係る赤字・黒字の構成分析!I$43,"▲", "-")), 2) &lt; 0, ABS(ROUND(VALUE(SUBSTITUTE(連結実質赤字比率に係る赤字・黒字の構成分析!I$43,"▲", "-")), 2)), NA())</f>
        <v>
#VALUE!</v>
      </c>
      <c r="I27" s="181" t="e">
        <f>
IF(ROUND(VALUE(SUBSTITUTE(連結実質赤字比率に係る赤字・黒字の構成分析!I$43,"▲", "-")), 2) &gt;= 0, ABS(ROUND(VALUE(SUBSTITUTE(連結実質赤字比率に係る赤字・黒字の構成分析!I$43,"▲", "-")), 2)), NA())</f>
        <v>
#VALUE!</v>
      </c>
      <c r="J27" s="181" t="e">
        <f>
IF(ROUND(VALUE(SUBSTITUTE(連結実質赤字比率に係る赤字・黒字の構成分析!J$43,"▲", "-")), 2) &lt; 0, ABS(ROUND(VALUE(SUBSTITUTE(連結実質赤字比率に係る赤字・黒字の構成分析!J$43,"▲", "-")), 2)), NA())</f>
        <v>
#VALUE!</v>
      </c>
      <c r="K27" s="181" t="e">
        <f>
IF(ROUND(VALUE(SUBSTITUTE(連結実質赤字比率に係る赤字・黒字の構成分析!J$43,"▲", "-")), 2) &gt;= 0, ABS(ROUND(VALUE(SUBSTITUTE(連結実質赤字比率に係る赤字・黒字の構成分析!J$43,"▲", "-")), 2)), NA())</f>
        <v>
#VALUE!</v>
      </c>
    </row>
    <row r="28" spans="1:11" x14ac:dyDescent="0.15">
      <c r="A28" s="181" t="str">
        <f>
IF(連結実質赤字比率に係る赤字・黒字の構成分析!C$42="",NA(),連結実質赤字比率に係る赤字・黒字の構成分析!C$42)</f>
        <v>
その他会計（赤字）</v>
      </c>
      <c r="B28" s="181" t="e">
        <f>
IF(ROUND(VALUE(SUBSTITUTE(連結実質赤字比率に係る赤字・黒字の構成分析!F$42,"▲", "-")), 2) &lt; 0, ABS(ROUND(VALUE(SUBSTITUTE(連結実質赤字比率に係る赤字・黒字の構成分析!F$42,"▲", "-")), 2)), NA())</f>
        <v>
#VALUE!</v>
      </c>
      <c r="C28" s="181" t="e">
        <f>
IF(ROUND(VALUE(SUBSTITUTE(連結実質赤字比率に係る赤字・黒字の構成分析!F$42,"▲", "-")), 2) &gt;= 0, ABS(ROUND(VALUE(SUBSTITUTE(連結実質赤字比率に係る赤字・黒字の構成分析!F$42,"▲", "-")), 2)), NA())</f>
        <v>
#VALUE!</v>
      </c>
      <c r="D28" s="181" t="e">
        <f>
IF(ROUND(VALUE(SUBSTITUTE(連結実質赤字比率に係る赤字・黒字の構成分析!G$42,"▲", "-")), 2) &lt; 0, ABS(ROUND(VALUE(SUBSTITUTE(連結実質赤字比率に係る赤字・黒字の構成分析!G$42,"▲", "-")), 2)), NA())</f>
        <v>
#VALUE!</v>
      </c>
      <c r="E28" s="181" t="e">
        <f>
IF(ROUND(VALUE(SUBSTITUTE(連結実質赤字比率に係る赤字・黒字の構成分析!G$42,"▲", "-")), 2) &gt;= 0, ABS(ROUND(VALUE(SUBSTITUTE(連結実質赤字比率に係る赤字・黒字の構成分析!G$42,"▲", "-")), 2)), NA())</f>
        <v>
#VALUE!</v>
      </c>
      <c r="F28" s="181" t="e">
        <f>
IF(ROUND(VALUE(SUBSTITUTE(連結実質赤字比率に係る赤字・黒字の構成分析!H$42,"▲", "-")), 2) &lt; 0, ABS(ROUND(VALUE(SUBSTITUTE(連結実質赤字比率に係る赤字・黒字の構成分析!H$42,"▲", "-")), 2)), NA())</f>
        <v>
#VALUE!</v>
      </c>
      <c r="G28" s="181" t="e">
        <f>
IF(ROUND(VALUE(SUBSTITUTE(連結実質赤字比率に係る赤字・黒字の構成分析!H$42,"▲", "-")), 2) &gt;= 0, ABS(ROUND(VALUE(SUBSTITUTE(連結実質赤字比率に係る赤字・黒字の構成分析!H$42,"▲", "-")), 2)), NA())</f>
        <v>
#VALUE!</v>
      </c>
      <c r="H28" s="181" t="e">
        <f>
IF(ROUND(VALUE(SUBSTITUTE(連結実質赤字比率に係る赤字・黒字の構成分析!I$42,"▲", "-")), 2) &lt; 0, ABS(ROUND(VALUE(SUBSTITUTE(連結実質赤字比率に係る赤字・黒字の構成分析!I$42,"▲", "-")), 2)), NA())</f>
        <v>
#VALUE!</v>
      </c>
      <c r="I28" s="181" t="e">
        <f>
IF(ROUND(VALUE(SUBSTITUTE(連結実質赤字比率に係る赤字・黒字の構成分析!I$42,"▲", "-")), 2) &gt;= 0, ABS(ROUND(VALUE(SUBSTITUTE(連結実質赤字比率に係る赤字・黒字の構成分析!I$42,"▲", "-")), 2)), NA())</f>
        <v>
#VALUE!</v>
      </c>
      <c r="J28" s="181" t="e">
        <f>
IF(ROUND(VALUE(SUBSTITUTE(連結実質赤字比率に係る赤字・黒字の構成分析!J$42,"▲", "-")), 2) &lt; 0, ABS(ROUND(VALUE(SUBSTITUTE(連結実質赤字比率に係る赤字・黒字の構成分析!J$42,"▲", "-")), 2)), NA())</f>
        <v>
#VALUE!</v>
      </c>
      <c r="K28" s="181" t="e">
        <f>
IF(ROUND(VALUE(SUBSTITUTE(連結実質赤字比率に係る赤字・黒字の構成分析!J$42,"▲", "-")), 2) &gt;= 0, ABS(ROUND(VALUE(SUBSTITUTE(連結実質赤字比率に係る赤字・黒字の構成分析!J$42,"▲", "-")), 2)), NA())</f>
        <v>
#VALUE!</v>
      </c>
    </row>
    <row r="29" spans="1:11" x14ac:dyDescent="0.15">
      <c r="A29" s="181" t="e">
        <f>
IF(連結実質赤字比率に係る赤字・黒字の構成分析!C$41="",NA(),連結実質赤字比率に係る赤字・黒字の構成分析!C$41)</f>
        <v>
#N/A</v>
      </c>
      <c r="B29" s="181" t="e">
        <f>
IF(ROUND(VALUE(SUBSTITUTE(連結実質赤字比率に係る赤字・黒字の構成分析!F$41,"▲", "-")), 2) &lt; 0, ABS(ROUND(VALUE(SUBSTITUTE(連結実質赤字比率に係る赤字・黒字の構成分析!F$41,"▲", "-")), 2)), NA())</f>
        <v>
#VALUE!</v>
      </c>
      <c r="C29" s="181" t="e">
        <f>
IF(ROUND(VALUE(SUBSTITUTE(連結実質赤字比率に係る赤字・黒字の構成分析!F$41,"▲", "-")), 2) &gt;= 0, ABS(ROUND(VALUE(SUBSTITUTE(連結実質赤字比率に係る赤字・黒字の構成分析!F$41,"▲", "-")), 2)), NA())</f>
        <v>
#VALUE!</v>
      </c>
      <c r="D29" s="181" t="e">
        <f>
IF(ROUND(VALUE(SUBSTITUTE(連結実質赤字比率に係る赤字・黒字の構成分析!G$41,"▲", "-")), 2) &lt; 0, ABS(ROUND(VALUE(SUBSTITUTE(連結実質赤字比率に係る赤字・黒字の構成分析!G$41,"▲", "-")), 2)), NA())</f>
        <v>
#VALUE!</v>
      </c>
      <c r="E29" s="181" t="e">
        <f>
IF(ROUND(VALUE(SUBSTITUTE(連結実質赤字比率に係る赤字・黒字の構成分析!G$41,"▲", "-")), 2) &gt;= 0, ABS(ROUND(VALUE(SUBSTITUTE(連結実質赤字比率に係る赤字・黒字の構成分析!G$41,"▲", "-")), 2)), NA())</f>
        <v>
#VALUE!</v>
      </c>
      <c r="F29" s="181" t="e">
        <f>
IF(ROUND(VALUE(SUBSTITUTE(連結実質赤字比率に係る赤字・黒字の構成分析!H$41,"▲", "-")), 2) &lt; 0, ABS(ROUND(VALUE(SUBSTITUTE(連結実質赤字比率に係る赤字・黒字の構成分析!H$41,"▲", "-")), 2)), NA())</f>
        <v>
#VALUE!</v>
      </c>
      <c r="G29" s="181" t="e">
        <f>
IF(ROUND(VALUE(SUBSTITUTE(連結実質赤字比率に係る赤字・黒字の構成分析!H$41,"▲", "-")), 2) &gt;= 0, ABS(ROUND(VALUE(SUBSTITUTE(連結実質赤字比率に係る赤字・黒字の構成分析!H$41,"▲", "-")), 2)), NA())</f>
        <v>
#VALUE!</v>
      </c>
      <c r="H29" s="181" t="e">
        <f>
IF(ROUND(VALUE(SUBSTITUTE(連結実質赤字比率に係る赤字・黒字の構成分析!I$41,"▲", "-")), 2) &lt; 0, ABS(ROUND(VALUE(SUBSTITUTE(連結実質赤字比率に係る赤字・黒字の構成分析!I$41,"▲", "-")), 2)), NA())</f>
        <v>
#VALUE!</v>
      </c>
      <c r="I29" s="181" t="e">
        <f>
IF(ROUND(VALUE(SUBSTITUTE(連結実質赤字比率に係る赤字・黒字の構成分析!I$41,"▲", "-")), 2) &gt;= 0, ABS(ROUND(VALUE(SUBSTITUTE(連結実質赤字比率に係る赤字・黒字の構成分析!I$41,"▲", "-")), 2)), NA())</f>
        <v>
#VALUE!</v>
      </c>
      <c r="J29" s="181" t="e">
        <f>
IF(ROUND(VALUE(SUBSTITUTE(連結実質赤字比率に係る赤字・黒字の構成分析!J$41,"▲", "-")), 2) &lt; 0, ABS(ROUND(VALUE(SUBSTITUTE(連結実質赤字比率に係る赤字・黒字の構成分析!J$41,"▲", "-")), 2)), NA())</f>
        <v>
#VALUE!</v>
      </c>
      <c r="K29" s="181" t="e">
        <f>
IF(ROUND(VALUE(SUBSTITUTE(連結実質赤字比率に係る赤字・黒字の構成分析!J$41,"▲", "-")), 2) &gt;= 0, ABS(ROUND(VALUE(SUBSTITUTE(連結実質赤字比率に係る赤字・黒字の構成分析!J$41,"▲", "-")), 2)), NA())</f>
        <v>
#VALUE!</v>
      </c>
    </row>
    <row r="30" spans="1:11" x14ac:dyDescent="0.15">
      <c r="A30" s="181" t="e">
        <f>
IF(連結実質赤字比率に係る赤字・黒字の構成分析!C$40="",NA(),連結実質赤字比率に係る赤字・黒字の構成分析!C$40)</f>
        <v>
#N/A</v>
      </c>
      <c r="B30" s="181" t="e">
        <f>
IF(ROUND(VALUE(SUBSTITUTE(連結実質赤字比率に係る赤字・黒字の構成分析!F$40,"▲", "-")), 2) &lt; 0, ABS(ROUND(VALUE(SUBSTITUTE(連結実質赤字比率に係る赤字・黒字の構成分析!F$40,"▲", "-")), 2)), NA())</f>
        <v>
#VALUE!</v>
      </c>
      <c r="C30" s="181" t="e">
        <f>
IF(ROUND(VALUE(SUBSTITUTE(連結実質赤字比率に係る赤字・黒字の構成分析!F$40,"▲", "-")), 2) &gt;= 0, ABS(ROUND(VALUE(SUBSTITUTE(連結実質赤字比率に係る赤字・黒字の構成分析!F$40,"▲", "-")), 2)), NA())</f>
        <v>
#VALUE!</v>
      </c>
      <c r="D30" s="181" t="e">
        <f>
IF(ROUND(VALUE(SUBSTITUTE(連結実質赤字比率に係る赤字・黒字の構成分析!G$40,"▲", "-")), 2) &lt; 0, ABS(ROUND(VALUE(SUBSTITUTE(連結実質赤字比率に係る赤字・黒字の構成分析!G$40,"▲", "-")), 2)), NA())</f>
        <v>
#VALUE!</v>
      </c>
      <c r="E30" s="181" t="e">
        <f>
IF(ROUND(VALUE(SUBSTITUTE(連結実質赤字比率に係る赤字・黒字の構成分析!G$40,"▲", "-")), 2) &gt;= 0, ABS(ROUND(VALUE(SUBSTITUTE(連結実質赤字比率に係る赤字・黒字の構成分析!G$40,"▲", "-")), 2)), NA())</f>
        <v>
#VALUE!</v>
      </c>
      <c r="F30" s="181" t="e">
        <f>
IF(ROUND(VALUE(SUBSTITUTE(連結実質赤字比率に係る赤字・黒字の構成分析!H$40,"▲", "-")), 2) &lt; 0, ABS(ROUND(VALUE(SUBSTITUTE(連結実質赤字比率に係る赤字・黒字の構成分析!H$40,"▲", "-")), 2)), NA())</f>
        <v>
#VALUE!</v>
      </c>
      <c r="G30" s="181" t="e">
        <f>
IF(ROUND(VALUE(SUBSTITUTE(連結実質赤字比率に係る赤字・黒字の構成分析!H$40,"▲", "-")), 2) &gt;= 0, ABS(ROUND(VALUE(SUBSTITUTE(連結実質赤字比率に係る赤字・黒字の構成分析!H$40,"▲", "-")), 2)), NA())</f>
        <v>
#VALUE!</v>
      </c>
      <c r="H30" s="181" t="e">
        <f>
IF(ROUND(VALUE(SUBSTITUTE(連結実質赤字比率に係る赤字・黒字の構成分析!I$40,"▲", "-")), 2) &lt; 0, ABS(ROUND(VALUE(SUBSTITUTE(連結実質赤字比率に係る赤字・黒字の構成分析!I$40,"▲", "-")), 2)), NA())</f>
        <v>
#VALUE!</v>
      </c>
      <c r="I30" s="181" t="e">
        <f>
IF(ROUND(VALUE(SUBSTITUTE(連結実質赤字比率に係る赤字・黒字の構成分析!I$40,"▲", "-")), 2) &gt;= 0, ABS(ROUND(VALUE(SUBSTITUTE(連結実質赤字比率に係る赤字・黒字の構成分析!I$40,"▲", "-")), 2)), NA())</f>
        <v>
#VALUE!</v>
      </c>
      <c r="J30" s="181" t="e">
        <f>
IF(ROUND(VALUE(SUBSTITUTE(連結実質赤字比率に係る赤字・黒字の構成分析!J$40,"▲", "-")), 2) &lt; 0, ABS(ROUND(VALUE(SUBSTITUTE(連結実質赤字比率に係る赤字・黒字の構成分析!J$40,"▲", "-")), 2)), NA())</f>
        <v>
#VALUE!</v>
      </c>
      <c r="K30" s="181" t="e">
        <f>
IF(ROUND(VALUE(SUBSTITUTE(連結実質赤字比率に係る赤字・黒字の構成分析!J$40,"▲", "-")), 2) &gt;= 0, ABS(ROUND(VALUE(SUBSTITUTE(連結実質赤字比率に係る赤字・黒字の構成分析!J$40,"▲", "-")), 2)), NA())</f>
        <v>
#VALUE!</v>
      </c>
    </row>
    <row r="31" spans="1:11" x14ac:dyDescent="0.15">
      <c r="A31" s="181" t="e">
        <f>
IF(連結実質赤字比率に係る赤字・黒字の構成分析!C$39="",NA(),連結実質赤字比率に係る赤字・黒字の構成分析!C$39)</f>
        <v>
#N/A</v>
      </c>
      <c r="B31" s="181" t="e">
        <f>
IF(ROUND(VALUE(SUBSTITUTE(連結実質赤字比率に係る赤字・黒字の構成分析!F$39,"▲", "-")), 2) &lt; 0, ABS(ROUND(VALUE(SUBSTITUTE(連結実質赤字比率に係る赤字・黒字の構成分析!F$39,"▲", "-")), 2)), NA())</f>
        <v>
#VALUE!</v>
      </c>
      <c r="C31" s="181" t="e">
        <f>
IF(ROUND(VALUE(SUBSTITUTE(連結実質赤字比率に係る赤字・黒字の構成分析!F$39,"▲", "-")), 2) &gt;= 0, ABS(ROUND(VALUE(SUBSTITUTE(連結実質赤字比率に係る赤字・黒字の構成分析!F$39,"▲", "-")), 2)), NA())</f>
        <v>
#VALUE!</v>
      </c>
      <c r="D31" s="181" t="e">
        <f>
IF(ROUND(VALUE(SUBSTITUTE(連結実質赤字比率に係る赤字・黒字の構成分析!G$39,"▲", "-")), 2) &lt; 0, ABS(ROUND(VALUE(SUBSTITUTE(連結実質赤字比率に係る赤字・黒字の構成分析!G$39,"▲", "-")), 2)), NA())</f>
        <v>
#VALUE!</v>
      </c>
      <c r="E31" s="181" t="e">
        <f>
IF(ROUND(VALUE(SUBSTITUTE(連結実質赤字比率に係る赤字・黒字の構成分析!G$39,"▲", "-")), 2) &gt;= 0, ABS(ROUND(VALUE(SUBSTITUTE(連結実質赤字比率に係る赤字・黒字の構成分析!G$39,"▲", "-")), 2)), NA())</f>
        <v>
#VALUE!</v>
      </c>
      <c r="F31" s="181" t="e">
        <f>
IF(ROUND(VALUE(SUBSTITUTE(連結実質赤字比率に係る赤字・黒字の構成分析!H$39,"▲", "-")), 2) &lt; 0, ABS(ROUND(VALUE(SUBSTITUTE(連結実質赤字比率に係る赤字・黒字の構成分析!H$39,"▲", "-")), 2)), NA())</f>
        <v>
#VALUE!</v>
      </c>
      <c r="G31" s="181" t="e">
        <f>
IF(ROUND(VALUE(SUBSTITUTE(連結実質赤字比率に係る赤字・黒字の構成分析!H$39,"▲", "-")), 2) &gt;= 0, ABS(ROUND(VALUE(SUBSTITUTE(連結実質赤字比率に係る赤字・黒字の構成分析!H$39,"▲", "-")), 2)), NA())</f>
        <v>
#VALUE!</v>
      </c>
      <c r="H31" s="181" t="e">
        <f>
IF(ROUND(VALUE(SUBSTITUTE(連結実質赤字比率に係る赤字・黒字の構成分析!I$39,"▲", "-")), 2) &lt; 0, ABS(ROUND(VALUE(SUBSTITUTE(連結実質赤字比率に係る赤字・黒字の構成分析!I$39,"▲", "-")), 2)), NA())</f>
        <v>
#VALUE!</v>
      </c>
      <c r="I31" s="181" t="e">
        <f>
IF(ROUND(VALUE(SUBSTITUTE(連結実質赤字比率に係る赤字・黒字の構成分析!I$39,"▲", "-")), 2) &gt;= 0, ABS(ROUND(VALUE(SUBSTITUTE(連結実質赤字比率に係る赤字・黒字の構成分析!I$39,"▲", "-")), 2)), NA())</f>
        <v>
#VALUE!</v>
      </c>
      <c r="J31" s="181" t="e">
        <f>
IF(ROUND(VALUE(SUBSTITUTE(連結実質赤字比率に係る赤字・黒字の構成分析!J$39,"▲", "-")), 2) &lt; 0, ABS(ROUND(VALUE(SUBSTITUTE(連結実質赤字比率に係る赤字・黒字の構成分析!J$39,"▲", "-")), 2)), NA())</f>
        <v>
#VALUE!</v>
      </c>
      <c r="K31" s="181" t="e">
        <f>
IF(ROUND(VALUE(SUBSTITUTE(連結実質赤字比率に係る赤字・黒字の構成分析!J$39,"▲", "-")), 2) &gt;= 0, ABS(ROUND(VALUE(SUBSTITUTE(連結実質赤字比率に係る赤字・黒字の構成分析!J$39,"▲", "-")), 2)), NA())</f>
        <v>
#VALUE!</v>
      </c>
    </row>
    <row r="32" spans="1:11" x14ac:dyDescent="0.15">
      <c r="A32" s="181" t="str">
        <f>
IF(連結実質赤字比率に係る赤字・黒字の構成分析!C$38="",NA(),連結実質赤字比率に係る赤字・黒字の構成分析!C$38)</f>
        <v>
後期高齢者医療事業特別会計</v>
      </c>
      <c r="B32" s="181" t="e">
        <f>
IF(ROUND(VALUE(SUBSTITUTE(連結実質赤字比率に係る赤字・黒字の構成分析!F$38,"▲", "-")), 2) &lt; 0, ABS(ROUND(VALUE(SUBSTITUTE(連結実質赤字比率に係る赤字・黒字の構成分析!F$38,"▲", "-")), 2)), NA())</f>
        <v>
#N/A</v>
      </c>
      <c r="C32" s="181">
        <f>
IF(ROUND(VALUE(SUBSTITUTE(連結実質赤字比率に係る赤字・黒字の構成分析!F$38,"▲", "-")), 2) &gt;= 0, ABS(ROUND(VALUE(SUBSTITUTE(連結実質赤字比率に係る赤字・黒字の構成分析!F$38,"▲", "-")), 2)), NA())</f>
        <v>
0</v>
      </c>
      <c r="D32" s="181" t="e">
        <f>
IF(ROUND(VALUE(SUBSTITUTE(連結実質赤字比率に係る赤字・黒字の構成分析!G$38,"▲", "-")), 2) &lt; 0, ABS(ROUND(VALUE(SUBSTITUTE(連結実質赤字比率に係る赤字・黒字の構成分析!G$38,"▲", "-")), 2)), NA())</f>
        <v>
#N/A</v>
      </c>
      <c r="E32" s="181">
        <f>
IF(ROUND(VALUE(SUBSTITUTE(連結実質赤字比率に係る赤字・黒字の構成分析!G$38,"▲", "-")), 2) &gt;= 0, ABS(ROUND(VALUE(SUBSTITUTE(連結実質赤字比率に係る赤字・黒字の構成分析!G$38,"▲", "-")), 2)), NA())</f>
        <v>
0</v>
      </c>
      <c r="F32" s="181" t="e">
        <f>
IF(ROUND(VALUE(SUBSTITUTE(連結実質赤字比率に係る赤字・黒字の構成分析!H$38,"▲", "-")), 2) &lt; 0, ABS(ROUND(VALUE(SUBSTITUTE(連結実質赤字比率に係る赤字・黒字の構成分析!H$38,"▲", "-")), 2)), NA())</f>
        <v>
#N/A</v>
      </c>
      <c r="G32" s="181">
        <f>
IF(ROUND(VALUE(SUBSTITUTE(連結実質赤字比率に係る赤字・黒字の構成分析!H$38,"▲", "-")), 2) &gt;= 0, ABS(ROUND(VALUE(SUBSTITUTE(連結実質赤字比率に係る赤字・黒字の構成分析!H$38,"▲", "-")), 2)), NA())</f>
        <v>
0</v>
      </c>
      <c r="H32" s="181" t="e">
        <f>
IF(ROUND(VALUE(SUBSTITUTE(連結実質赤字比率に係る赤字・黒字の構成分析!I$38,"▲", "-")), 2) &lt; 0, ABS(ROUND(VALUE(SUBSTITUTE(連結実質赤字比率に係る赤字・黒字の構成分析!I$38,"▲", "-")), 2)), NA())</f>
        <v>
#N/A</v>
      </c>
      <c r="I32" s="181">
        <f>
IF(ROUND(VALUE(SUBSTITUTE(連結実質赤字比率に係る赤字・黒字の構成分析!I$38,"▲", "-")), 2) &gt;= 0, ABS(ROUND(VALUE(SUBSTITUTE(連結実質赤字比率に係る赤字・黒字の構成分析!I$38,"▲", "-")), 2)), NA())</f>
        <v>
0</v>
      </c>
      <c r="J32" s="181" t="e">
        <f>
IF(ROUND(VALUE(SUBSTITUTE(連結実質赤字比率に係る赤字・黒字の構成分析!J$38,"▲", "-")), 2) &lt; 0, ABS(ROUND(VALUE(SUBSTITUTE(連結実質赤字比率に係る赤字・黒字の構成分析!J$38,"▲", "-")), 2)), NA())</f>
        <v>
#N/A</v>
      </c>
      <c r="K32" s="181">
        <f>
IF(ROUND(VALUE(SUBSTITUTE(連結実質赤字比率に係る赤字・黒字の構成分析!J$38,"▲", "-")), 2) &gt;= 0, ABS(ROUND(VALUE(SUBSTITUTE(連結実質赤字比率に係る赤字・黒字の構成分析!J$38,"▲", "-")), 2)), NA())</f>
        <v>
0</v>
      </c>
    </row>
    <row r="33" spans="1:16" x14ac:dyDescent="0.15">
      <c r="A33" s="181" t="str">
        <f>
IF(連結実質赤字比率に係る赤字・黒字の構成分析!C$37="",NA(),連結実質赤字比率に係る赤字・黒字の構成分析!C$37)</f>
        <v>
駐車場事業特別会計</v>
      </c>
      <c r="B33" s="181" t="e">
        <f>
IF(ROUND(VALUE(SUBSTITUTE(連結実質赤字比率に係る赤字・黒字の構成分析!F$37,"▲", "-")), 2) &lt; 0, ABS(ROUND(VALUE(SUBSTITUTE(連結実質赤字比率に係る赤字・黒字の構成分析!F$37,"▲", "-")), 2)), NA())</f>
        <v>
#N/A</v>
      </c>
      <c r="C33" s="181">
        <f>
IF(ROUND(VALUE(SUBSTITUTE(連結実質赤字比率に係る赤字・黒字の構成分析!F$37,"▲", "-")), 2) &gt;= 0, ABS(ROUND(VALUE(SUBSTITUTE(連結実質赤字比率に係る赤字・黒字の構成分析!F$37,"▲", "-")), 2)), NA())</f>
        <v>
0</v>
      </c>
      <c r="D33" s="181" t="e">
        <f>
IF(ROUND(VALUE(SUBSTITUTE(連結実質赤字比率に係る赤字・黒字の構成分析!G$37,"▲", "-")), 2) &lt; 0, ABS(ROUND(VALUE(SUBSTITUTE(連結実質赤字比率に係る赤字・黒字の構成分析!G$37,"▲", "-")), 2)), NA())</f>
        <v>
#N/A</v>
      </c>
      <c r="E33" s="181">
        <f>
IF(ROUND(VALUE(SUBSTITUTE(連結実質赤字比率に係る赤字・黒字の構成分析!G$37,"▲", "-")), 2) &gt;= 0, ABS(ROUND(VALUE(SUBSTITUTE(連結実質赤字比率に係る赤字・黒字の構成分析!G$37,"▲", "-")), 2)), NA())</f>
        <v>
0</v>
      </c>
      <c r="F33" s="181" t="e">
        <f>
IF(ROUND(VALUE(SUBSTITUTE(連結実質赤字比率に係る赤字・黒字の構成分析!H$37,"▲", "-")), 2) &lt; 0, ABS(ROUND(VALUE(SUBSTITUTE(連結実質赤字比率に係る赤字・黒字の構成分析!H$37,"▲", "-")), 2)), NA())</f>
        <v>
#N/A</v>
      </c>
      <c r="G33" s="181">
        <f>
IF(ROUND(VALUE(SUBSTITUTE(連結実質赤字比率に係る赤字・黒字の構成分析!H$37,"▲", "-")), 2) &gt;= 0, ABS(ROUND(VALUE(SUBSTITUTE(連結実質赤字比率に係る赤字・黒字の構成分析!H$37,"▲", "-")), 2)), NA())</f>
        <v>
0</v>
      </c>
      <c r="H33" s="181" t="e">
        <f>
IF(ROUND(VALUE(SUBSTITUTE(連結実質赤字比率に係る赤字・黒字の構成分析!I$37,"▲", "-")), 2) &lt; 0, ABS(ROUND(VALUE(SUBSTITUTE(連結実質赤字比率に係る赤字・黒字の構成分析!I$37,"▲", "-")), 2)), NA())</f>
        <v>
#N/A</v>
      </c>
      <c r="I33" s="181">
        <f>
IF(ROUND(VALUE(SUBSTITUTE(連結実質赤字比率に係る赤字・黒字の構成分析!I$37,"▲", "-")), 2) &gt;= 0, ABS(ROUND(VALUE(SUBSTITUTE(連結実質赤字比率に係る赤字・黒字の構成分析!I$37,"▲", "-")), 2)), NA())</f>
        <v>
0</v>
      </c>
      <c r="J33" s="181" t="e">
        <f>
IF(ROUND(VALUE(SUBSTITUTE(連結実質赤字比率に係る赤字・黒字の構成分析!J$37,"▲", "-")), 2) &lt; 0, ABS(ROUND(VALUE(SUBSTITUTE(連結実質赤字比率に係る赤字・黒字の構成分析!J$37,"▲", "-")), 2)), NA())</f>
        <v>
#N/A</v>
      </c>
      <c r="K33" s="181">
        <f>
IF(ROUND(VALUE(SUBSTITUTE(連結実質赤字比率に係る赤字・黒字の構成分析!J$37,"▲", "-")), 2) &gt;= 0, ABS(ROUND(VALUE(SUBSTITUTE(連結実質赤字比率に係る赤字・黒字の構成分析!J$37,"▲", "-")), 2)), NA())</f>
        <v>
0</v>
      </c>
    </row>
    <row r="34" spans="1:16" x14ac:dyDescent="0.15">
      <c r="A34" s="181" t="str">
        <f>
IF(連結実質赤字比率に係る赤字・黒字の構成分析!C$36="",NA(),連結実質赤字比率に係る赤字・黒字の構成分析!C$36)</f>
        <v>
国民健康保険事業特別会計</v>
      </c>
      <c r="B34" s="181" t="e">
        <f>
IF(ROUND(VALUE(SUBSTITUTE(連結実質赤字比率に係る赤字・黒字の構成分析!F$36,"▲", "-")), 2) &lt; 0, ABS(ROUND(VALUE(SUBSTITUTE(連結実質赤字比率に係る赤字・黒字の構成分析!F$36,"▲", "-")), 2)), NA())</f>
        <v>
#N/A</v>
      </c>
      <c r="C34" s="181">
        <f>
IF(ROUND(VALUE(SUBSTITUTE(連結実質赤字比率に係る赤字・黒字の構成分析!F$36,"▲", "-")), 2) &gt;= 0, ABS(ROUND(VALUE(SUBSTITUTE(連結実質赤字比率に係る赤字・黒字の構成分析!F$36,"▲", "-")), 2)), NA())</f>
        <v>
0.24</v>
      </c>
      <c r="D34" s="181" t="e">
        <f>
IF(ROUND(VALUE(SUBSTITUTE(連結実質赤字比率に係る赤字・黒字の構成分析!G$36,"▲", "-")), 2) &lt; 0, ABS(ROUND(VALUE(SUBSTITUTE(連結実質赤字比率に係る赤字・黒字の構成分析!G$36,"▲", "-")), 2)), NA())</f>
        <v>
#N/A</v>
      </c>
      <c r="E34" s="181">
        <f>
IF(ROUND(VALUE(SUBSTITUTE(連結実質赤字比率に係る赤字・黒字の構成分析!G$36,"▲", "-")), 2) &gt;= 0, ABS(ROUND(VALUE(SUBSTITUTE(連結実質赤字比率に係る赤字・黒字の構成分析!G$36,"▲", "-")), 2)), NA())</f>
        <v>
0.57999999999999996</v>
      </c>
      <c r="F34" s="181" t="e">
        <f>
IF(ROUND(VALUE(SUBSTITUTE(連結実質赤字比率に係る赤字・黒字の構成分析!H$36,"▲", "-")), 2) &lt; 0, ABS(ROUND(VALUE(SUBSTITUTE(連結実質赤字比率に係る赤字・黒字の構成分析!H$36,"▲", "-")), 2)), NA())</f>
        <v>
#N/A</v>
      </c>
      <c r="G34" s="181">
        <f>
IF(ROUND(VALUE(SUBSTITUTE(連結実質赤字比率に係る赤字・黒字の構成分析!H$36,"▲", "-")), 2) &gt;= 0, ABS(ROUND(VALUE(SUBSTITUTE(連結実質赤字比率に係る赤字・黒字の構成分析!H$36,"▲", "-")), 2)), NA())</f>
        <v>
0.3</v>
      </c>
      <c r="H34" s="181" t="e">
        <f>
IF(ROUND(VALUE(SUBSTITUTE(連結実質赤字比率に係る赤字・黒字の構成分析!I$36,"▲", "-")), 2) &lt; 0, ABS(ROUND(VALUE(SUBSTITUTE(連結実質赤字比率に係る赤字・黒字の構成分析!I$36,"▲", "-")), 2)), NA())</f>
        <v>
#N/A</v>
      </c>
      <c r="I34" s="181">
        <f>
IF(ROUND(VALUE(SUBSTITUTE(連結実質赤字比率に係る赤字・黒字の構成分析!I$36,"▲", "-")), 2) &gt;= 0, ABS(ROUND(VALUE(SUBSTITUTE(連結実質赤字比率に係る赤字・黒字の構成分析!I$36,"▲", "-")), 2)), NA())</f>
        <v>
0.21</v>
      </c>
      <c r="J34" s="181" t="e">
        <f>
IF(ROUND(VALUE(SUBSTITUTE(連結実質赤字比率に係る赤字・黒字の構成分析!J$36,"▲", "-")), 2) &lt; 0, ABS(ROUND(VALUE(SUBSTITUTE(連結実質赤字比率に係る赤字・黒字の構成分析!J$36,"▲", "-")), 2)), NA())</f>
        <v>
#N/A</v>
      </c>
      <c r="K34" s="181">
        <f>
IF(ROUND(VALUE(SUBSTITUTE(連結実質赤字比率に係る赤字・黒字の構成分析!J$36,"▲", "-")), 2) &gt;= 0, ABS(ROUND(VALUE(SUBSTITUTE(連結実質赤字比率に係る赤字・黒字の構成分析!J$36,"▲", "-")), 2)), NA())</f>
        <v>
0.38</v>
      </c>
    </row>
    <row r="35" spans="1:16" x14ac:dyDescent="0.15">
      <c r="A35" s="181" t="str">
        <f>
IF(連結実質赤字比率に係る赤字・黒字の構成分析!C$35="",NA(),連結実質赤字比率に係る赤字・黒字の構成分析!C$35)</f>
        <v>
介護保険事業特別会計</v>
      </c>
      <c r="B35" s="181" t="e">
        <f>
IF(ROUND(VALUE(SUBSTITUTE(連結実質赤字比率に係る赤字・黒字の構成分析!F$35,"▲", "-")), 2) &lt; 0, ABS(ROUND(VALUE(SUBSTITUTE(連結実質赤字比率に係る赤字・黒字の構成分析!F$35,"▲", "-")), 2)), NA())</f>
        <v>
#N/A</v>
      </c>
      <c r="C35" s="181">
        <f>
IF(ROUND(VALUE(SUBSTITUTE(連結実質赤字比率に係る赤字・黒字の構成分析!F$35,"▲", "-")), 2) &gt;= 0, ABS(ROUND(VALUE(SUBSTITUTE(連結実質赤字比率に係る赤字・黒字の構成分析!F$35,"▲", "-")), 2)), NA())</f>
        <v>
0.63</v>
      </c>
      <c r="D35" s="181" t="e">
        <f>
IF(ROUND(VALUE(SUBSTITUTE(連結実質赤字比率に係る赤字・黒字の構成分析!G$35,"▲", "-")), 2) &lt; 0, ABS(ROUND(VALUE(SUBSTITUTE(連結実質赤字比率に係る赤字・黒字の構成分析!G$35,"▲", "-")), 2)), NA())</f>
        <v>
#N/A</v>
      </c>
      <c r="E35" s="181">
        <f>
IF(ROUND(VALUE(SUBSTITUTE(連結実質赤字比率に係る赤字・黒字の構成分析!G$35,"▲", "-")), 2) &gt;= 0, ABS(ROUND(VALUE(SUBSTITUTE(連結実質赤字比率に係る赤字・黒字の構成分析!G$35,"▲", "-")), 2)), NA())</f>
        <v>
0.76</v>
      </c>
      <c r="F35" s="181" t="e">
        <f>
IF(ROUND(VALUE(SUBSTITUTE(連結実質赤字比率に係る赤字・黒字の構成分析!H$35,"▲", "-")), 2) &lt; 0, ABS(ROUND(VALUE(SUBSTITUTE(連結実質赤字比率に係る赤字・黒字の構成分析!H$35,"▲", "-")), 2)), NA())</f>
        <v>
#N/A</v>
      </c>
      <c r="G35" s="181">
        <f>
IF(ROUND(VALUE(SUBSTITUTE(連結実質赤字比率に係る赤字・黒字の構成分析!H$35,"▲", "-")), 2) &gt;= 0, ABS(ROUND(VALUE(SUBSTITUTE(連結実質赤字比率に係る赤字・黒字の構成分析!H$35,"▲", "-")), 2)), NA())</f>
        <v>
0.62</v>
      </c>
      <c r="H35" s="181" t="e">
        <f>
IF(ROUND(VALUE(SUBSTITUTE(連結実質赤字比率に係る赤字・黒字の構成分析!I$35,"▲", "-")), 2) &lt; 0, ABS(ROUND(VALUE(SUBSTITUTE(連結実質赤字比率に係る赤字・黒字の構成分析!I$35,"▲", "-")), 2)), NA())</f>
        <v>
#N/A</v>
      </c>
      <c r="I35" s="181">
        <f>
IF(ROUND(VALUE(SUBSTITUTE(連結実質赤字比率に係る赤字・黒字の構成分析!I$35,"▲", "-")), 2) &gt;= 0, ABS(ROUND(VALUE(SUBSTITUTE(連結実質赤字比率に係る赤字・黒字の構成分析!I$35,"▲", "-")), 2)), NA())</f>
        <v>
0.4</v>
      </c>
      <c r="J35" s="181" t="e">
        <f>
IF(ROUND(VALUE(SUBSTITUTE(連結実質赤字比率に係る赤字・黒字の構成分析!J$35,"▲", "-")), 2) &lt; 0, ABS(ROUND(VALUE(SUBSTITUTE(連結実質赤字比率に係る赤字・黒字の構成分析!J$35,"▲", "-")), 2)), NA())</f>
        <v>
#N/A</v>
      </c>
      <c r="K35" s="181">
        <f>
IF(ROUND(VALUE(SUBSTITUTE(連結実質赤字比率に係る赤字・黒字の構成分析!J$35,"▲", "-")), 2) &gt;= 0, ABS(ROUND(VALUE(SUBSTITUTE(連結実質赤字比率に係る赤字・黒字の構成分析!J$35,"▲", "-")), 2)), NA())</f>
        <v>
0.77</v>
      </c>
    </row>
    <row r="36" spans="1:16" x14ac:dyDescent="0.15">
      <c r="A36" s="181" t="str">
        <f>
IF(連結実質赤字比率に係る赤字・黒字の構成分析!C$34="",NA(),連結実質赤字比率に係る赤字・黒字の構成分析!C$34)</f>
        <v>
一般会計</v>
      </c>
      <c r="B36" s="181" t="e">
        <f>
IF(ROUND(VALUE(SUBSTITUTE(連結実質赤字比率に係る赤字・黒字の構成分析!F$34,"▲", "-")), 2) &lt; 0, ABS(ROUND(VALUE(SUBSTITUTE(連結実質赤字比率に係る赤字・黒字の構成分析!F$34,"▲", "-")), 2)), NA())</f>
        <v>
#N/A</v>
      </c>
      <c r="C36" s="181">
        <f>
IF(ROUND(VALUE(SUBSTITUTE(連結実質赤字比率に係る赤字・黒字の構成分析!F$34,"▲", "-")), 2) &gt;= 0, ABS(ROUND(VALUE(SUBSTITUTE(連結実質赤字比率に係る赤字・黒字の構成分析!F$34,"▲", "-")), 2)), NA())</f>
        <v>
7.3</v>
      </c>
      <c r="D36" s="181" t="e">
        <f>
IF(ROUND(VALUE(SUBSTITUTE(連結実質赤字比率に係る赤字・黒字の構成分析!G$34,"▲", "-")), 2) &lt; 0, ABS(ROUND(VALUE(SUBSTITUTE(連結実質赤字比率に係る赤字・黒字の構成分析!G$34,"▲", "-")), 2)), NA())</f>
        <v>
#N/A</v>
      </c>
      <c r="E36" s="181">
        <f>
IF(ROUND(VALUE(SUBSTITUTE(連結実質赤字比率に係る赤字・黒字の構成分析!G$34,"▲", "-")), 2) &gt;= 0, ABS(ROUND(VALUE(SUBSTITUTE(連結実質赤字比率に係る赤字・黒字の構成分析!G$34,"▲", "-")), 2)), NA())</f>
        <v>
10.16</v>
      </c>
      <c r="F36" s="181" t="e">
        <f>
IF(ROUND(VALUE(SUBSTITUTE(連結実質赤字比率に係る赤字・黒字の構成分析!H$34,"▲", "-")), 2) &lt; 0, ABS(ROUND(VALUE(SUBSTITUTE(連結実質赤字比率に係る赤字・黒字の構成分析!H$34,"▲", "-")), 2)), NA())</f>
        <v>
#N/A</v>
      </c>
      <c r="G36" s="181">
        <f>
IF(ROUND(VALUE(SUBSTITUTE(連結実質赤字比率に係る赤字・黒字の構成分析!H$34,"▲", "-")), 2) &gt;= 0, ABS(ROUND(VALUE(SUBSTITUTE(連結実質赤字比率に係る赤字・黒字の構成分析!H$34,"▲", "-")), 2)), NA())</f>
        <v>
8.43</v>
      </c>
      <c r="H36" s="181" t="e">
        <f>
IF(ROUND(VALUE(SUBSTITUTE(連結実質赤字比率に係る赤字・黒字の構成分析!I$34,"▲", "-")), 2) &lt; 0, ABS(ROUND(VALUE(SUBSTITUTE(連結実質赤字比率に係る赤字・黒字の構成分析!I$34,"▲", "-")), 2)), NA())</f>
        <v>
#N/A</v>
      </c>
      <c r="I36" s="181">
        <f>
IF(ROUND(VALUE(SUBSTITUTE(連結実質赤字比率に係る赤字・黒字の構成分析!I$34,"▲", "-")), 2) &gt;= 0, ABS(ROUND(VALUE(SUBSTITUTE(連結実質赤字比率に係る赤字・黒字の構成分析!I$34,"▲", "-")), 2)), NA())</f>
        <v>
10.220000000000001</v>
      </c>
      <c r="J36" s="181" t="e">
        <f>
IF(ROUND(VALUE(SUBSTITUTE(連結実質赤字比率に係る赤字・黒字の構成分析!J$34,"▲", "-")), 2) &lt; 0, ABS(ROUND(VALUE(SUBSTITUTE(連結実質赤字比率に係る赤字・黒字の構成分析!J$34,"▲", "-")), 2)), NA())</f>
        <v>
#N/A</v>
      </c>
      <c r="K36" s="181">
        <f>
IF(ROUND(VALUE(SUBSTITUTE(連結実質赤字比率に係る赤字・黒字の構成分析!J$34,"▲", "-")), 2) &gt;= 0, ABS(ROUND(VALUE(SUBSTITUTE(連結実質赤字比率に係る赤字・黒字の構成分析!J$34,"▲", "-")), 2)), NA())</f>
        <v>
12.37</v>
      </c>
    </row>
    <row r="39" spans="1:16" x14ac:dyDescent="0.15">
      <c r="A39" s="150" t="s">
        <v>
60</v>
      </c>
    </row>
    <row r="40" spans="1:16" x14ac:dyDescent="0.15">
      <c r="A40" s="182"/>
      <c r="B40" s="182" t="str">
        <f>
'実質公債費比率（分子）の構造'!K$44</f>
        <v>
H28</v>
      </c>
      <c r="C40" s="182"/>
      <c r="D40" s="182"/>
      <c r="E40" s="182" t="str">
        <f>
'実質公債費比率（分子）の構造'!L$44</f>
        <v>
H29</v>
      </c>
      <c r="F40" s="182"/>
      <c r="G40" s="182"/>
      <c r="H40" s="182" t="str">
        <f>
'実質公債費比率（分子）の構造'!M$44</f>
        <v>
H30</v>
      </c>
      <c r="I40" s="182"/>
      <c r="J40" s="182"/>
      <c r="K40" s="182" t="str">
        <f>
'実質公債費比率（分子）の構造'!N$44</f>
        <v>
R01</v>
      </c>
      <c r="L40" s="182"/>
      <c r="M40" s="182"/>
      <c r="N40" s="182" t="str">
        <f>
'実質公債費比率（分子）の構造'!O$44</f>
        <v>
R02</v>
      </c>
      <c r="O40" s="182"/>
      <c r="P40" s="182"/>
    </row>
    <row r="41" spans="1:16" x14ac:dyDescent="0.15">
      <c r="A41" s="182"/>
      <c r="B41" s="182" t="s">
        <v>
61</v>
      </c>
      <c r="C41" s="182"/>
      <c r="D41" s="182" t="s">
        <v>
62</v>
      </c>
      <c r="E41" s="182" t="s">
        <v>
61</v>
      </c>
      <c r="F41" s="182"/>
      <c r="G41" s="182" t="s">
        <v>
62</v>
      </c>
      <c r="H41" s="182" t="s">
        <v>
61</v>
      </c>
      <c r="I41" s="182"/>
      <c r="J41" s="182" t="s">
        <v>
62</v>
      </c>
      <c r="K41" s="182" t="s">
        <v>
61</v>
      </c>
      <c r="L41" s="182"/>
      <c r="M41" s="182" t="s">
        <v>
62</v>
      </c>
      <c r="N41" s="182" t="s">
        <v>
61</v>
      </c>
      <c r="O41" s="182"/>
      <c r="P41" s="182" t="s">
        <v>
62</v>
      </c>
    </row>
    <row r="42" spans="1:16" x14ac:dyDescent="0.15">
      <c r="A42" s="182" t="s">
        <v>
63</v>
      </c>
      <c r="B42" s="182"/>
      <c r="C42" s="182"/>
      <c r="D42" s="182">
        <f>
'実質公債費比率（分子）の構造'!K$52</f>
        <v>
8094</v>
      </c>
      <c r="E42" s="182"/>
      <c r="F42" s="182"/>
      <c r="G42" s="182">
        <f>
'実質公債費比率（分子）の構造'!L$52</f>
        <v>
7933</v>
      </c>
      <c r="H42" s="182"/>
      <c r="I42" s="182"/>
      <c r="J42" s="182">
        <f>
'実質公債費比率（分子）の構造'!M$52</f>
        <v>
7110</v>
      </c>
      <c r="K42" s="182"/>
      <c r="L42" s="182"/>
      <c r="M42" s="182">
        <f>
'実質公債費比率（分子）の構造'!N$52</f>
        <v>
6952</v>
      </c>
      <c r="N42" s="182"/>
      <c r="O42" s="182"/>
      <c r="P42" s="182">
        <f>
'実質公債費比率（分子）の構造'!O$52</f>
        <v>
6836</v>
      </c>
    </row>
    <row r="43" spans="1:16" x14ac:dyDescent="0.15">
      <c r="A43" s="182" t="s">
        <v>
64</v>
      </c>
      <c r="B43" s="182" t="str">
        <f>
'実質公債費比率（分子）の構造'!K$51</f>
        <v>
-</v>
      </c>
      <c r="C43" s="182"/>
      <c r="D43" s="182"/>
      <c r="E43" s="182" t="str">
        <f>
'実質公債費比率（分子）の構造'!L$51</f>
        <v>
-</v>
      </c>
      <c r="F43" s="182"/>
      <c r="G43" s="182"/>
      <c r="H43" s="182" t="str">
        <f>
'実質公債費比率（分子）の構造'!M$51</f>
        <v>
-</v>
      </c>
      <c r="I43" s="182"/>
      <c r="J43" s="182"/>
      <c r="K43" s="182" t="str">
        <f>
'実質公債費比率（分子）の構造'!N$51</f>
        <v>
-</v>
      </c>
      <c r="L43" s="182"/>
      <c r="M43" s="182"/>
      <c r="N43" s="182" t="str">
        <f>
'実質公債費比率（分子）の構造'!O$51</f>
        <v>
-</v>
      </c>
      <c r="O43" s="182"/>
      <c r="P43" s="182"/>
    </row>
    <row r="44" spans="1:16" x14ac:dyDescent="0.15">
      <c r="A44" s="182" t="s">
        <v>
65</v>
      </c>
      <c r="B44" s="182">
        <f>
'実質公債費比率（分子）の構造'!K$50</f>
        <v>
5829</v>
      </c>
      <c r="C44" s="182"/>
      <c r="D44" s="182"/>
      <c r="E44" s="182">
        <f>
'実質公債費比率（分子）の構造'!L$50</f>
        <v>
4930</v>
      </c>
      <c r="F44" s="182"/>
      <c r="G44" s="182"/>
      <c r="H44" s="182">
        <f>
'実質公債費比率（分子）の構造'!M$50</f>
        <v>
2778</v>
      </c>
      <c r="I44" s="182"/>
      <c r="J44" s="182"/>
      <c r="K44" s="182">
        <f>
'実質公債費比率（分子）の構造'!N$50</f>
        <v>
1822</v>
      </c>
      <c r="L44" s="182"/>
      <c r="M44" s="182"/>
      <c r="N44" s="182">
        <f>
'実質公債費比率（分子）の構造'!O$50</f>
        <v>
6301</v>
      </c>
      <c r="O44" s="182"/>
      <c r="P44" s="182"/>
    </row>
    <row r="45" spans="1:16" x14ac:dyDescent="0.15">
      <c r="A45" s="182" t="s">
        <v>
66</v>
      </c>
      <c r="B45" s="182">
        <f>
'実質公債費比率（分子）の構造'!K$49</f>
        <v>
127</v>
      </c>
      <c r="C45" s="182"/>
      <c r="D45" s="182"/>
      <c r="E45" s="182">
        <f>
'実質公債費比率（分子）の構造'!L$49</f>
        <v>
112</v>
      </c>
      <c r="F45" s="182"/>
      <c r="G45" s="182"/>
      <c r="H45" s="182">
        <f>
'実質公債費比率（分子）の構造'!M$49</f>
        <v>
122</v>
      </c>
      <c r="I45" s="182"/>
      <c r="J45" s="182"/>
      <c r="K45" s="182">
        <f>
'実質公債費比率（分子）の構造'!N$49</f>
        <v>
125</v>
      </c>
      <c r="L45" s="182"/>
      <c r="M45" s="182"/>
      <c r="N45" s="182">
        <f>
'実質公債費比率（分子）の構造'!O$49</f>
        <v>
138</v>
      </c>
      <c r="O45" s="182"/>
      <c r="P45" s="182"/>
    </row>
    <row r="46" spans="1:16" x14ac:dyDescent="0.15">
      <c r="A46" s="182" t="s">
        <v>
67</v>
      </c>
      <c r="B46" s="182">
        <f>
'実質公債費比率（分子）の構造'!K$48</f>
        <v>
18</v>
      </c>
      <c r="C46" s="182"/>
      <c r="D46" s="182"/>
      <c r="E46" s="182">
        <f>
'実質公債費比率（分子）の構造'!L$48</f>
        <v>
17</v>
      </c>
      <c r="F46" s="182"/>
      <c r="G46" s="182"/>
      <c r="H46" s="182">
        <f>
'実質公債費比率（分子）の構造'!M$48</f>
        <v>
16</v>
      </c>
      <c r="I46" s="182"/>
      <c r="J46" s="182"/>
      <c r="K46" s="182">
        <f>
'実質公債費比率（分子）の構造'!N$48</f>
        <v>
15</v>
      </c>
      <c r="L46" s="182"/>
      <c r="M46" s="182"/>
      <c r="N46" s="182">
        <f>
'実質公債費比率（分子）の構造'!O$48</f>
        <v>
13</v>
      </c>
      <c r="O46" s="182"/>
      <c r="P46" s="182"/>
    </row>
    <row r="47" spans="1:16" x14ac:dyDescent="0.15">
      <c r="A47" s="182" t="s">
        <v>
14</v>
      </c>
      <c r="B47" s="182">
        <f>
'実質公債費比率（分子）の構造'!K$47</f>
        <v>
255</v>
      </c>
      <c r="C47" s="182"/>
      <c r="D47" s="182"/>
      <c r="E47" s="182">
        <f>
'実質公債費比率（分子）の構造'!L$47</f>
        <v>
263</v>
      </c>
      <c r="F47" s="182"/>
      <c r="G47" s="182"/>
      <c r="H47" s="182">
        <f>
'実質公債費比率（分子）の構造'!M$47</f>
        <v>
107</v>
      </c>
      <c r="I47" s="182"/>
      <c r="J47" s="182"/>
      <c r="K47" s="182">
        <f>
'実質公債費比率（分子）の構造'!N$47</f>
        <v>
47</v>
      </c>
      <c r="L47" s="182"/>
      <c r="M47" s="182"/>
      <c r="N47" s="182">
        <f>
'実質公債費比率（分子）の構造'!O$47</f>
        <v>
86</v>
      </c>
      <c r="O47" s="182"/>
      <c r="P47" s="182"/>
    </row>
    <row r="48" spans="1:16" x14ac:dyDescent="0.15">
      <c r="A48" s="182" t="s">
        <v>
68</v>
      </c>
      <c r="B48" s="182" t="str">
        <f>
'実質公債費比率（分子）の構造'!K$46</f>
        <v>
-</v>
      </c>
      <c r="C48" s="182"/>
      <c r="D48" s="182"/>
      <c r="E48" s="182" t="str">
        <f>
'実質公債費比率（分子）の構造'!L$46</f>
        <v>
-</v>
      </c>
      <c r="F48" s="182"/>
      <c r="G48" s="182"/>
      <c r="H48" s="182" t="str">
        <f>
'実質公債費比率（分子）の構造'!M$46</f>
        <v>
-</v>
      </c>
      <c r="I48" s="182"/>
      <c r="J48" s="182"/>
      <c r="K48" s="182" t="str">
        <f>
'実質公債費比率（分子）の構造'!N$46</f>
        <v>
-</v>
      </c>
      <c r="L48" s="182"/>
      <c r="M48" s="182"/>
      <c r="N48" s="182" t="str">
        <f>
'実質公債費比率（分子）の構造'!O$46</f>
        <v>
-</v>
      </c>
      <c r="O48" s="182"/>
      <c r="P48" s="182"/>
    </row>
    <row r="49" spans="1:16" x14ac:dyDescent="0.15">
      <c r="A49" s="182" t="s">
        <v>
69</v>
      </c>
      <c r="B49" s="182">
        <f>
'実質公債費比率（分子）の構造'!K$45</f>
        <v>
3951</v>
      </c>
      <c r="C49" s="182"/>
      <c r="D49" s="182"/>
      <c r="E49" s="182">
        <f>
'実質公債費比率（分子）の構造'!L$45</f>
        <v>
2437</v>
      </c>
      <c r="F49" s="182"/>
      <c r="G49" s="182"/>
      <c r="H49" s="182">
        <f>
'実質公債費比率（分子）の構造'!M$45</f>
        <v>
1746</v>
      </c>
      <c r="I49" s="182"/>
      <c r="J49" s="182"/>
      <c r="K49" s="182">
        <f>
'実質公債費比率（分子）の構造'!N$45</f>
        <v>
1045</v>
      </c>
      <c r="L49" s="182"/>
      <c r="M49" s="182"/>
      <c r="N49" s="182">
        <f>
'実質公債費比率（分子）の構造'!O$45</f>
        <v>
1070</v>
      </c>
      <c r="O49" s="182"/>
      <c r="P49" s="182"/>
    </row>
    <row r="50" spans="1:16" x14ac:dyDescent="0.15">
      <c r="A50" s="182" t="s">
        <v>
70</v>
      </c>
      <c r="B50" s="182" t="e">
        <f>
NA()</f>
        <v>
#N/A</v>
      </c>
      <c r="C50" s="182">
        <f>
IF(ISNUMBER('実質公債費比率（分子）の構造'!K$53),'実質公債費比率（分子）の構造'!K$53,NA())</f>
        <v>
2086</v>
      </c>
      <c r="D50" s="182" t="e">
        <f>
NA()</f>
        <v>
#N/A</v>
      </c>
      <c r="E50" s="182" t="e">
        <f>
NA()</f>
        <v>
#N/A</v>
      </c>
      <c r="F50" s="182">
        <f>
IF(ISNUMBER('実質公債費比率（分子）の構造'!L$53),'実質公債費比率（分子）の構造'!L$53,NA())</f>
        <v>
-174</v>
      </c>
      <c r="G50" s="182" t="e">
        <f>
NA()</f>
        <v>
#N/A</v>
      </c>
      <c r="H50" s="182" t="e">
        <f>
NA()</f>
        <v>
#N/A</v>
      </c>
      <c r="I50" s="182">
        <f>
IF(ISNUMBER('実質公債費比率（分子）の構造'!M$53),'実質公債費比率（分子）の構造'!M$53,NA())</f>
        <v>
-2341</v>
      </c>
      <c r="J50" s="182" t="e">
        <f>
NA()</f>
        <v>
#N/A</v>
      </c>
      <c r="K50" s="182" t="e">
        <f>
NA()</f>
        <v>
#N/A</v>
      </c>
      <c r="L50" s="182">
        <f>
IF(ISNUMBER('実質公債費比率（分子）の構造'!N$53),'実質公債費比率（分子）の構造'!N$53,NA())</f>
        <v>
-3898</v>
      </c>
      <c r="M50" s="182" t="e">
        <f>
NA()</f>
        <v>
#N/A</v>
      </c>
      <c r="N50" s="182" t="e">
        <f>
NA()</f>
        <v>
#N/A</v>
      </c>
      <c r="O50" s="182">
        <f>
IF(ISNUMBER('実質公債費比率（分子）の構造'!O$53),'実質公債費比率（分子）の構造'!O$53,NA())</f>
        <v>
772</v>
      </c>
      <c r="P50" s="182" t="e">
        <f>
NA()</f>
        <v>
#N/A</v>
      </c>
    </row>
    <row r="53" spans="1:16" x14ac:dyDescent="0.15">
      <c r="A53" s="150" t="s">
        <v>
71</v>
      </c>
    </row>
    <row r="54" spans="1:16" x14ac:dyDescent="0.15">
      <c r="A54" s="181"/>
      <c r="B54" s="181" t="str">
        <f>
'将来負担比率（分子）の構造'!I$40</f>
        <v>
H28</v>
      </c>
      <c r="C54" s="181"/>
      <c r="D54" s="181"/>
      <c r="E54" s="181" t="str">
        <f>
'将来負担比率（分子）の構造'!J$40</f>
        <v>
H29</v>
      </c>
      <c r="F54" s="181"/>
      <c r="G54" s="181"/>
      <c r="H54" s="181" t="str">
        <f>
'将来負担比率（分子）の構造'!K$40</f>
        <v>
H30</v>
      </c>
      <c r="I54" s="181"/>
      <c r="J54" s="181"/>
      <c r="K54" s="181" t="str">
        <f>
'将来負担比率（分子）の構造'!L$40</f>
        <v>
R01</v>
      </c>
      <c r="L54" s="181"/>
      <c r="M54" s="181"/>
      <c r="N54" s="181" t="str">
        <f>
'将来負担比率（分子）の構造'!M$40</f>
        <v>
R02</v>
      </c>
      <c r="O54" s="181"/>
      <c r="P54" s="181"/>
    </row>
    <row r="55" spans="1:16" x14ac:dyDescent="0.15">
      <c r="A55" s="181"/>
      <c r="B55" s="181" t="s">
        <v>
72</v>
      </c>
      <c r="C55" s="181"/>
      <c r="D55" s="181" t="s">
        <v>
73</v>
      </c>
      <c r="E55" s="181" t="s">
        <v>
72</v>
      </c>
      <c r="F55" s="181"/>
      <c r="G55" s="181" t="s">
        <v>
73</v>
      </c>
      <c r="H55" s="181" t="s">
        <v>
72</v>
      </c>
      <c r="I55" s="181"/>
      <c r="J55" s="181" t="s">
        <v>
73</v>
      </c>
      <c r="K55" s="181" t="s">
        <v>
72</v>
      </c>
      <c r="L55" s="181"/>
      <c r="M55" s="181" t="s">
        <v>
73</v>
      </c>
      <c r="N55" s="181" t="s">
        <v>
72</v>
      </c>
      <c r="O55" s="181"/>
      <c r="P55" s="181" t="s">
        <v>
73</v>
      </c>
    </row>
    <row r="56" spans="1:16" x14ac:dyDescent="0.15">
      <c r="A56" s="181" t="s">
        <v>
43</v>
      </c>
      <c r="B56" s="181"/>
      <c r="C56" s="181"/>
      <c r="D56" s="181">
        <f>
'将来負担比率（分子）の構造'!I$52</f>
        <v>
79482</v>
      </c>
      <c r="E56" s="181"/>
      <c r="F56" s="181"/>
      <c r="G56" s="181">
        <f>
'将来負担比率（分子）の構造'!J$52</f>
        <v>
72222</v>
      </c>
      <c r="H56" s="181"/>
      <c r="I56" s="181"/>
      <c r="J56" s="181">
        <f>
'将来負担比率（分子）の構造'!K$52</f>
        <v>
65620</v>
      </c>
      <c r="K56" s="181"/>
      <c r="L56" s="181"/>
      <c r="M56" s="181">
        <f>
'将来負担比率（分子）の構造'!L$52</f>
        <v>
59578</v>
      </c>
      <c r="N56" s="181"/>
      <c r="O56" s="181"/>
      <c r="P56" s="181">
        <f>
'将来負担比率（分子）の構造'!M$52</f>
        <v>
54514</v>
      </c>
    </row>
    <row r="57" spans="1:16" x14ac:dyDescent="0.15">
      <c r="A57" s="181" t="s">
        <v>
42</v>
      </c>
      <c r="B57" s="181"/>
      <c r="C57" s="181"/>
      <c r="D57" s="181">
        <f>
'将来負担比率（分子）の構造'!I$51</f>
        <v>
12581</v>
      </c>
      <c r="E57" s="181"/>
      <c r="F57" s="181"/>
      <c r="G57" s="181">
        <f>
'将来負担比率（分子）の構造'!J$51</f>
        <v>
6995</v>
      </c>
      <c r="H57" s="181"/>
      <c r="I57" s="181"/>
      <c r="J57" s="181">
        <f>
'将来負担比率（分子）の構造'!K$51</f>
        <v>
7016</v>
      </c>
      <c r="K57" s="181"/>
      <c r="L57" s="181"/>
      <c r="M57" s="181">
        <f>
'将来負担比率（分子）の構造'!L$51</f>
        <v>
6916</v>
      </c>
      <c r="N57" s="181"/>
      <c r="O57" s="181"/>
      <c r="P57" s="181">
        <f>
'将来負担比率（分子）の構造'!M$51</f>
        <v>
6991</v>
      </c>
    </row>
    <row r="58" spans="1:16" x14ac:dyDescent="0.15">
      <c r="A58" s="181" t="s">
        <v>
41</v>
      </c>
      <c r="B58" s="181"/>
      <c r="C58" s="181"/>
      <c r="D58" s="181">
        <f>
'将来負担比率（分子）の構造'!I$50</f>
        <v>
117155</v>
      </c>
      <c r="E58" s="181"/>
      <c r="F58" s="181"/>
      <c r="G58" s="181">
        <f>
'将来負担比率（分子）の構造'!J$50</f>
        <v>
121023</v>
      </c>
      <c r="H58" s="181"/>
      <c r="I58" s="181"/>
      <c r="J58" s="181">
        <f>
'将来負担比率（分子）の構造'!K$50</f>
        <v>
130516</v>
      </c>
      <c r="K58" s="181"/>
      <c r="L58" s="181"/>
      <c r="M58" s="181">
        <f>
'将来負担比率（分子）の構造'!L$50</f>
        <v>
136736</v>
      </c>
      <c r="N58" s="181"/>
      <c r="O58" s="181"/>
      <c r="P58" s="181">
        <f>
'将来負担比率（分子）の構造'!M$50</f>
        <v>
134016</v>
      </c>
    </row>
    <row r="59" spans="1:16" x14ac:dyDescent="0.15">
      <c r="A59" s="181" t="s">
        <v>
39</v>
      </c>
      <c r="B59" s="181" t="str">
        <f>
'将来負担比率（分子）の構造'!I$49</f>
        <v>
-</v>
      </c>
      <c r="C59" s="181"/>
      <c r="D59" s="181"/>
      <c r="E59" s="181" t="str">
        <f>
'将来負担比率（分子）の構造'!J$49</f>
        <v>
-</v>
      </c>
      <c r="F59" s="181"/>
      <c r="G59" s="181"/>
      <c r="H59" s="181" t="str">
        <f>
'将来負担比率（分子）の構造'!K$49</f>
        <v>
-</v>
      </c>
      <c r="I59" s="181"/>
      <c r="J59" s="181"/>
      <c r="K59" s="181" t="str">
        <f>
'将来負担比率（分子）の構造'!L$49</f>
        <v>
-</v>
      </c>
      <c r="L59" s="181"/>
      <c r="M59" s="181"/>
      <c r="N59" s="181" t="str">
        <f>
'将来負担比率（分子）の構造'!M$49</f>
        <v>
-</v>
      </c>
      <c r="O59" s="181"/>
      <c r="P59" s="181"/>
    </row>
    <row r="60" spans="1:16" x14ac:dyDescent="0.15">
      <c r="A60" s="181" t="s">
        <v>
38</v>
      </c>
      <c r="B60" s="181" t="str">
        <f>
'将来負担比率（分子）の構造'!I$48</f>
        <v>
-</v>
      </c>
      <c r="C60" s="181"/>
      <c r="D60" s="181"/>
      <c r="E60" s="181" t="str">
        <f>
'将来負担比率（分子）の構造'!J$48</f>
        <v>
-</v>
      </c>
      <c r="F60" s="181"/>
      <c r="G60" s="181"/>
      <c r="H60" s="181" t="str">
        <f>
'将来負担比率（分子）の構造'!K$48</f>
        <v>
-</v>
      </c>
      <c r="I60" s="181"/>
      <c r="J60" s="181"/>
      <c r="K60" s="181" t="str">
        <f>
'将来負担比率（分子）の構造'!L$48</f>
        <v>
-</v>
      </c>
      <c r="L60" s="181"/>
      <c r="M60" s="181"/>
      <c r="N60" s="181" t="str">
        <f>
'将来負担比率（分子）の構造'!M$48</f>
        <v>
-</v>
      </c>
      <c r="O60" s="181"/>
      <c r="P60" s="181"/>
    </row>
    <row r="61" spans="1:16" x14ac:dyDescent="0.15">
      <c r="A61" s="181" t="s">
        <v>
36</v>
      </c>
      <c r="B61" s="181" t="str">
        <f>
'将来負担比率（分子）の構造'!I$46</f>
        <v>
-</v>
      </c>
      <c r="C61" s="181"/>
      <c r="D61" s="181"/>
      <c r="E61" s="181" t="str">
        <f>
'将来負担比率（分子）の構造'!J$46</f>
        <v>
-</v>
      </c>
      <c r="F61" s="181"/>
      <c r="G61" s="181"/>
      <c r="H61" s="181" t="str">
        <f>
'将来負担比率（分子）の構造'!K$46</f>
        <v>
-</v>
      </c>
      <c r="I61" s="181"/>
      <c r="J61" s="181"/>
      <c r="K61" s="181" t="str">
        <f>
'将来負担比率（分子）の構造'!L$46</f>
        <v>
-</v>
      </c>
      <c r="L61" s="181"/>
      <c r="M61" s="181"/>
      <c r="N61" s="181" t="str">
        <f>
'将来負担比率（分子）の構造'!M$46</f>
        <v>
-</v>
      </c>
      <c r="O61" s="181"/>
      <c r="P61" s="181"/>
    </row>
    <row r="62" spans="1:16" x14ac:dyDescent="0.15">
      <c r="A62" s="181" t="s">
        <v>
35</v>
      </c>
      <c r="B62" s="181">
        <f>
'将来負担比率（分子）の構造'!I$45</f>
        <v>
21828</v>
      </c>
      <c r="C62" s="181"/>
      <c r="D62" s="181"/>
      <c r="E62" s="181">
        <f>
'将来負担比率（分子）の構造'!J$45</f>
        <v>
20572</v>
      </c>
      <c r="F62" s="181"/>
      <c r="G62" s="181"/>
      <c r="H62" s="181">
        <f>
'将来負担比率（分子）の構造'!K$45</f>
        <v>
19930</v>
      </c>
      <c r="I62" s="181"/>
      <c r="J62" s="181"/>
      <c r="K62" s="181">
        <f>
'将来負担比率（分子）の構造'!L$45</f>
        <v>
17970</v>
      </c>
      <c r="L62" s="181"/>
      <c r="M62" s="181"/>
      <c r="N62" s="181">
        <f>
'将来負担比率（分子）の構造'!M$45</f>
        <v>
17301</v>
      </c>
      <c r="O62" s="181"/>
      <c r="P62" s="181"/>
    </row>
    <row r="63" spans="1:16" x14ac:dyDescent="0.15">
      <c r="A63" s="181" t="s">
        <v>
34</v>
      </c>
      <c r="B63" s="181">
        <f>
'将来負担比率（分子）の構造'!I$44</f>
        <v>
1267</v>
      </c>
      <c r="C63" s="181"/>
      <c r="D63" s="181"/>
      <c r="E63" s="181">
        <f>
'将来負担比率（分子）の構造'!J$44</f>
        <v>
1521</v>
      </c>
      <c r="F63" s="181"/>
      <c r="G63" s="181"/>
      <c r="H63" s="181">
        <f>
'将来負担比率（分子）の構造'!K$44</f>
        <v>
1504</v>
      </c>
      <c r="I63" s="181"/>
      <c r="J63" s="181"/>
      <c r="K63" s="181">
        <f>
'将来負担比率（分子）の構造'!L$44</f>
        <v>
1570</v>
      </c>
      <c r="L63" s="181"/>
      <c r="M63" s="181"/>
      <c r="N63" s="181">
        <f>
'将来負担比率（分子）の構造'!M$44</f>
        <v>
1846</v>
      </c>
      <c r="O63" s="181"/>
      <c r="P63" s="181"/>
    </row>
    <row r="64" spans="1:16" x14ac:dyDescent="0.15">
      <c r="A64" s="181" t="s">
        <v>
33</v>
      </c>
      <c r="B64" s="181">
        <f>
'将来負担比率（分子）の構造'!I$43</f>
        <v>
126</v>
      </c>
      <c r="C64" s="181"/>
      <c r="D64" s="181"/>
      <c r="E64" s="181">
        <f>
'将来負担比率（分子）の構造'!J$43</f>
        <v>
147</v>
      </c>
      <c r="F64" s="181"/>
      <c r="G64" s="181"/>
      <c r="H64" s="181">
        <f>
'将来負担比率（分子）の構造'!K$43</f>
        <v>
169</v>
      </c>
      <c r="I64" s="181"/>
      <c r="J64" s="181"/>
      <c r="K64" s="181">
        <f>
'将来負担比率（分子）の構造'!L$43</f>
        <v>
144</v>
      </c>
      <c r="L64" s="181"/>
      <c r="M64" s="181"/>
      <c r="N64" s="181">
        <f>
'将来負担比率（分子）の構造'!M$43</f>
        <v>
121</v>
      </c>
      <c r="O64" s="181"/>
      <c r="P64" s="181"/>
    </row>
    <row r="65" spans="1:16" x14ac:dyDescent="0.15">
      <c r="A65" s="181" t="s">
        <v>
32</v>
      </c>
      <c r="B65" s="181">
        <f>
'将来負担比率（分子）の構造'!I$42</f>
        <v>
15566</v>
      </c>
      <c r="C65" s="181"/>
      <c r="D65" s="181"/>
      <c r="E65" s="181">
        <f>
'将来負担比率（分子）の構造'!J$42</f>
        <v>
12726</v>
      </c>
      <c r="F65" s="181"/>
      <c r="G65" s="181"/>
      <c r="H65" s="181">
        <f>
'将来負担比率（分子）の構造'!K$42</f>
        <v>
12636</v>
      </c>
      <c r="I65" s="181"/>
      <c r="J65" s="181"/>
      <c r="K65" s="181">
        <f>
'将来負担比率（分子）の構造'!L$42</f>
        <v>
13148</v>
      </c>
      <c r="L65" s="181"/>
      <c r="M65" s="181"/>
      <c r="N65" s="181">
        <f>
'将来負担比率（分子）の構造'!M$42</f>
        <v>
8286</v>
      </c>
      <c r="O65" s="181"/>
      <c r="P65" s="181"/>
    </row>
    <row r="66" spans="1:16" x14ac:dyDescent="0.15">
      <c r="A66" s="181" t="s">
        <v>
31</v>
      </c>
      <c r="B66" s="181">
        <f>
'将来負担比率（分子）の構造'!I$41</f>
        <v>
21450</v>
      </c>
      <c r="C66" s="181"/>
      <c r="D66" s="181"/>
      <c r="E66" s="181">
        <f>
'将来負担比率（分子）の構造'!J$41</f>
        <v>
15576</v>
      </c>
      <c r="F66" s="181"/>
      <c r="G66" s="181"/>
      <c r="H66" s="181">
        <f>
'将来負担比率（分子）の構造'!K$41</f>
        <v>
14013</v>
      </c>
      <c r="I66" s="181"/>
      <c r="J66" s="181"/>
      <c r="K66" s="181">
        <f>
'将来負担比率（分子）の構造'!L$41</f>
        <v>
14401</v>
      </c>
      <c r="L66" s="181"/>
      <c r="M66" s="181"/>
      <c r="N66" s="181">
        <f>
'将来負担比率（分子）の構造'!M$41</f>
        <v>
15147</v>
      </c>
      <c r="O66" s="181"/>
      <c r="P66" s="181"/>
    </row>
    <row r="67" spans="1:16" x14ac:dyDescent="0.15">
      <c r="A67" s="181" t="s">
        <v>
74</v>
      </c>
      <c r="B67" s="181" t="e">
        <f>
NA()</f>
        <v>
#N/A</v>
      </c>
      <c r="C67" s="181">
        <f>
IF(ISNUMBER('将来負担比率（分子）の構造'!I$53), IF('将来負担比率（分子）の構造'!I$53 &lt; 0, 0, '将来負担比率（分子）の構造'!I$53), NA())</f>
        <v>
0</v>
      </c>
      <c r="D67" s="181" t="e">
        <f>
NA()</f>
        <v>
#N/A</v>
      </c>
      <c r="E67" s="181" t="e">
        <f>
NA()</f>
        <v>
#N/A</v>
      </c>
      <c r="F67" s="181">
        <f>
IF(ISNUMBER('将来負担比率（分子）の構造'!J$53), IF('将来負担比率（分子）の構造'!J$53 &lt; 0, 0, '将来負担比率（分子）の構造'!J$53), NA())</f>
        <v>
0</v>
      </c>
      <c r="G67" s="181" t="e">
        <f>
NA()</f>
        <v>
#N/A</v>
      </c>
      <c r="H67" s="181" t="e">
        <f>
NA()</f>
        <v>
#N/A</v>
      </c>
      <c r="I67" s="181">
        <f>
IF(ISNUMBER('将来負担比率（分子）の構造'!K$53), IF('将来負担比率（分子）の構造'!K$53 &lt; 0, 0, '将来負担比率（分子）の構造'!K$53), NA())</f>
        <v>
0</v>
      </c>
      <c r="J67" s="181" t="e">
        <f>
NA()</f>
        <v>
#N/A</v>
      </c>
      <c r="K67" s="181" t="e">
        <f>
NA()</f>
        <v>
#N/A</v>
      </c>
      <c r="L67" s="181">
        <f>
IF(ISNUMBER('将来負担比率（分子）の構造'!L$53), IF('将来負担比率（分子）の構造'!L$53 &lt; 0, 0, '将来負担比率（分子）の構造'!L$53), NA())</f>
        <v>
0</v>
      </c>
      <c r="M67" s="181" t="e">
        <f>
NA()</f>
        <v>
#N/A</v>
      </c>
      <c r="N67" s="181" t="e">
        <f>
NA()</f>
        <v>
#N/A</v>
      </c>
      <c r="O67" s="181">
        <f>
IF(ISNUMBER('将来負担比率（分子）の構造'!M$53), IF('将来負担比率（分子）の構造'!M$53 &lt; 0, 0, '将来負担比率（分子）の構造'!M$53), NA())</f>
        <v>
0</v>
      </c>
      <c r="P67" s="181" t="e">
        <f>
NA()</f>
        <v>
#N/A</v>
      </c>
    </row>
    <row r="70" spans="1:16" x14ac:dyDescent="0.15">
      <c r="A70" s="183" t="s">
        <v>
75</v>
      </c>
      <c r="B70" s="183"/>
      <c r="C70" s="183"/>
      <c r="D70" s="183"/>
      <c r="E70" s="183"/>
      <c r="F70" s="183"/>
    </row>
    <row r="71" spans="1:16" x14ac:dyDescent="0.15">
      <c r="A71" s="184"/>
      <c r="B71" s="184" t="str">
        <f>
基金残高に係る経年分析!F54</f>
        <v>
H30</v>
      </c>
      <c r="C71" s="184" t="str">
        <f>
基金残高に係る経年分析!G54</f>
        <v>
R01</v>
      </c>
      <c r="D71" s="184" t="str">
        <f>
基金残高に係る経年分析!H54</f>
        <v>
R02</v>
      </c>
    </row>
    <row r="72" spans="1:16" x14ac:dyDescent="0.15">
      <c r="A72" s="184" t="s">
        <v>
76</v>
      </c>
      <c r="B72" s="185">
        <f>
基金残高に係る経年分析!F55</f>
        <v>
14384</v>
      </c>
      <c r="C72" s="185">
        <f>
基金残高に係る経年分析!G55</f>
        <v>
14644</v>
      </c>
      <c r="D72" s="185">
        <f>
基金残高に係る経年分析!H55</f>
        <v>
23642</v>
      </c>
    </row>
    <row r="73" spans="1:16" x14ac:dyDescent="0.15">
      <c r="A73" s="184" t="s">
        <v>
77</v>
      </c>
      <c r="B73" s="185">
        <f>
基金残高に係る経年分析!F56</f>
        <v>
446</v>
      </c>
      <c r="C73" s="185">
        <f>
基金残高に係る経年分析!G56</f>
        <v>
351</v>
      </c>
      <c r="D73" s="185">
        <f>
基金残高に係る経年分析!H56</f>
        <v>
298</v>
      </c>
    </row>
    <row r="74" spans="1:16" x14ac:dyDescent="0.15">
      <c r="A74" s="184" t="s">
        <v>
78</v>
      </c>
      <c r="B74" s="185">
        <f>
基金残高に係る経年分析!F57</f>
        <v>
110005</v>
      </c>
      <c r="C74" s="185">
        <f>
基金残高に係る経年分析!G57</f>
        <v>
115216</v>
      </c>
      <c r="D74" s="185">
        <f>
基金残高に係る経年分析!H57</f>
        <v>
103437</v>
      </c>
    </row>
  </sheetData>
  <sheetProtection algorithmName="SHA-512" hashValue="hAWd7p88ndrcHHQ6aPnpn0l6lWPJ78Gmr7lA3jtOEhvqs9jjMIbraO2V5mB3gJW5TbYGIAZuEpFEA1oxywA5dA==" saltValue="/+lle/B/Y+pUifi0LbJ4xQ=="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
207</v>
      </c>
      <c r="DI1" s="762"/>
      <c r="DJ1" s="762"/>
      <c r="DK1" s="762"/>
      <c r="DL1" s="762"/>
      <c r="DM1" s="762"/>
      <c r="DN1" s="763"/>
      <c r="DO1" s="226"/>
      <c r="DP1" s="761" t="s">
        <v>
208</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15">
      <c r="B2" s="227" t="s">
        <v>
209</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3" t="s">
        <v>
210</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
211</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
212</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15">
      <c r="B4" s="703" t="s">
        <v>
1</v>
      </c>
      <c r="C4" s="704"/>
      <c r="D4" s="704"/>
      <c r="E4" s="704"/>
      <c r="F4" s="704"/>
      <c r="G4" s="704"/>
      <c r="H4" s="704"/>
      <c r="I4" s="704"/>
      <c r="J4" s="704"/>
      <c r="K4" s="704"/>
      <c r="L4" s="704"/>
      <c r="M4" s="704"/>
      <c r="N4" s="704"/>
      <c r="O4" s="704"/>
      <c r="P4" s="704"/>
      <c r="Q4" s="705"/>
      <c r="R4" s="703" t="s">
        <v>
213</v>
      </c>
      <c r="S4" s="704"/>
      <c r="T4" s="704"/>
      <c r="U4" s="704"/>
      <c r="V4" s="704"/>
      <c r="W4" s="704"/>
      <c r="X4" s="704"/>
      <c r="Y4" s="705"/>
      <c r="Z4" s="703" t="s">
        <v>
214</v>
      </c>
      <c r="AA4" s="704"/>
      <c r="AB4" s="704"/>
      <c r="AC4" s="705"/>
      <c r="AD4" s="703" t="s">
        <v>
215</v>
      </c>
      <c r="AE4" s="704"/>
      <c r="AF4" s="704"/>
      <c r="AG4" s="704"/>
      <c r="AH4" s="704"/>
      <c r="AI4" s="704"/>
      <c r="AJ4" s="704"/>
      <c r="AK4" s="705"/>
      <c r="AL4" s="703" t="s">
        <v>
214</v>
      </c>
      <c r="AM4" s="704"/>
      <c r="AN4" s="704"/>
      <c r="AO4" s="705"/>
      <c r="AP4" s="764" t="s">
        <v>
216</v>
      </c>
      <c r="AQ4" s="764"/>
      <c r="AR4" s="764"/>
      <c r="AS4" s="764"/>
      <c r="AT4" s="764"/>
      <c r="AU4" s="764"/>
      <c r="AV4" s="764"/>
      <c r="AW4" s="764"/>
      <c r="AX4" s="764"/>
      <c r="AY4" s="764"/>
      <c r="AZ4" s="764"/>
      <c r="BA4" s="764"/>
      <c r="BB4" s="764"/>
      <c r="BC4" s="764"/>
      <c r="BD4" s="764"/>
      <c r="BE4" s="764"/>
      <c r="BF4" s="764"/>
      <c r="BG4" s="764" t="s">
        <v>
217</v>
      </c>
      <c r="BH4" s="764"/>
      <c r="BI4" s="764"/>
      <c r="BJ4" s="764"/>
      <c r="BK4" s="764"/>
      <c r="BL4" s="764"/>
      <c r="BM4" s="764"/>
      <c r="BN4" s="764"/>
      <c r="BO4" s="764" t="s">
        <v>
214</v>
      </c>
      <c r="BP4" s="764"/>
      <c r="BQ4" s="764"/>
      <c r="BR4" s="764"/>
      <c r="BS4" s="764" t="s">
        <v>
218</v>
      </c>
      <c r="BT4" s="764"/>
      <c r="BU4" s="764"/>
      <c r="BV4" s="764"/>
      <c r="BW4" s="764"/>
      <c r="BX4" s="764"/>
      <c r="BY4" s="764"/>
      <c r="BZ4" s="764"/>
      <c r="CA4" s="764"/>
      <c r="CB4" s="764"/>
      <c r="CD4" s="746" t="s">
        <v>
219</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15">
      <c r="B5" s="710" t="s">
        <v>
220</v>
      </c>
      <c r="C5" s="711"/>
      <c r="D5" s="711"/>
      <c r="E5" s="711"/>
      <c r="F5" s="711"/>
      <c r="G5" s="711"/>
      <c r="H5" s="711"/>
      <c r="I5" s="711"/>
      <c r="J5" s="711"/>
      <c r="K5" s="711"/>
      <c r="L5" s="711"/>
      <c r="M5" s="711"/>
      <c r="N5" s="711"/>
      <c r="O5" s="711"/>
      <c r="P5" s="711"/>
      <c r="Q5" s="712"/>
      <c r="R5" s="697">
        <v>
35416189</v>
      </c>
      <c r="S5" s="698"/>
      <c r="T5" s="698"/>
      <c r="U5" s="698"/>
      <c r="V5" s="698"/>
      <c r="W5" s="698"/>
      <c r="X5" s="698"/>
      <c r="Y5" s="741"/>
      <c r="Z5" s="759">
        <v>
12.9</v>
      </c>
      <c r="AA5" s="759"/>
      <c r="AB5" s="759"/>
      <c r="AC5" s="759"/>
      <c r="AD5" s="760">
        <v>
35416189</v>
      </c>
      <c r="AE5" s="760"/>
      <c r="AF5" s="760"/>
      <c r="AG5" s="760"/>
      <c r="AH5" s="760"/>
      <c r="AI5" s="760"/>
      <c r="AJ5" s="760"/>
      <c r="AK5" s="760"/>
      <c r="AL5" s="742">
        <v>
29.5</v>
      </c>
      <c r="AM5" s="715"/>
      <c r="AN5" s="715"/>
      <c r="AO5" s="743"/>
      <c r="AP5" s="710" t="s">
        <v>
221</v>
      </c>
      <c r="AQ5" s="711"/>
      <c r="AR5" s="711"/>
      <c r="AS5" s="711"/>
      <c r="AT5" s="711"/>
      <c r="AU5" s="711"/>
      <c r="AV5" s="711"/>
      <c r="AW5" s="711"/>
      <c r="AX5" s="711"/>
      <c r="AY5" s="711"/>
      <c r="AZ5" s="711"/>
      <c r="BA5" s="711"/>
      <c r="BB5" s="711"/>
      <c r="BC5" s="711"/>
      <c r="BD5" s="711"/>
      <c r="BE5" s="711"/>
      <c r="BF5" s="712"/>
      <c r="BG5" s="642">
        <v>
35412068</v>
      </c>
      <c r="BH5" s="643"/>
      <c r="BI5" s="643"/>
      <c r="BJ5" s="643"/>
      <c r="BK5" s="643"/>
      <c r="BL5" s="643"/>
      <c r="BM5" s="643"/>
      <c r="BN5" s="644"/>
      <c r="BO5" s="675">
        <v>
100</v>
      </c>
      <c r="BP5" s="675"/>
      <c r="BQ5" s="675"/>
      <c r="BR5" s="675"/>
      <c r="BS5" s="676" t="s">
        <v>
222</v>
      </c>
      <c r="BT5" s="676"/>
      <c r="BU5" s="676"/>
      <c r="BV5" s="676"/>
      <c r="BW5" s="676"/>
      <c r="BX5" s="676"/>
      <c r="BY5" s="676"/>
      <c r="BZ5" s="676"/>
      <c r="CA5" s="676"/>
      <c r="CB5" s="730"/>
      <c r="CD5" s="746" t="s">
        <v>
216</v>
      </c>
      <c r="CE5" s="747"/>
      <c r="CF5" s="747"/>
      <c r="CG5" s="747"/>
      <c r="CH5" s="747"/>
      <c r="CI5" s="747"/>
      <c r="CJ5" s="747"/>
      <c r="CK5" s="747"/>
      <c r="CL5" s="747"/>
      <c r="CM5" s="747"/>
      <c r="CN5" s="747"/>
      <c r="CO5" s="747"/>
      <c r="CP5" s="747"/>
      <c r="CQ5" s="748"/>
      <c r="CR5" s="746" t="s">
        <v>
223</v>
      </c>
      <c r="CS5" s="747"/>
      <c r="CT5" s="747"/>
      <c r="CU5" s="747"/>
      <c r="CV5" s="747"/>
      <c r="CW5" s="747"/>
      <c r="CX5" s="747"/>
      <c r="CY5" s="748"/>
      <c r="CZ5" s="746" t="s">
        <v>
214</v>
      </c>
      <c r="DA5" s="747"/>
      <c r="DB5" s="747"/>
      <c r="DC5" s="748"/>
      <c r="DD5" s="746" t="s">
        <v>
224</v>
      </c>
      <c r="DE5" s="747"/>
      <c r="DF5" s="747"/>
      <c r="DG5" s="747"/>
      <c r="DH5" s="747"/>
      <c r="DI5" s="747"/>
      <c r="DJ5" s="747"/>
      <c r="DK5" s="747"/>
      <c r="DL5" s="747"/>
      <c r="DM5" s="747"/>
      <c r="DN5" s="747"/>
      <c r="DO5" s="747"/>
      <c r="DP5" s="748"/>
      <c r="DQ5" s="746" t="s">
        <v>
225</v>
      </c>
      <c r="DR5" s="747"/>
      <c r="DS5" s="747"/>
      <c r="DT5" s="747"/>
      <c r="DU5" s="747"/>
      <c r="DV5" s="747"/>
      <c r="DW5" s="747"/>
      <c r="DX5" s="747"/>
      <c r="DY5" s="747"/>
      <c r="DZ5" s="747"/>
      <c r="EA5" s="747"/>
      <c r="EB5" s="747"/>
      <c r="EC5" s="748"/>
    </row>
    <row r="6" spans="2:143" ht="11.25" customHeight="1" x14ac:dyDescent="0.15">
      <c r="B6" s="639" t="s">
        <v>
226</v>
      </c>
      <c r="C6" s="640"/>
      <c r="D6" s="640"/>
      <c r="E6" s="640"/>
      <c r="F6" s="640"/>
      <c r="G6" s="640"/>
      <c r="H6" s="640"/>
      <c r="I6" s="640"/>
      <c r="J6" s="640"/>
      <c r="K6" s="640"/>
      <c r="L6" s="640"/>
      <c r="M6" s="640"/>
      <c r="N6" s="640"/>
      <c r="O6" s="640"/>
      <c r="P6" s="640"/>
      <c r="Q6" s="641"/>
      <c r="R6" s="642">
        <v>
701957</v>
      </c>
      <c r="S6" s="643"/>
      <c r="T6" s="643"/>
      <c r="U6" s="643"/>
      <c r="V6" s="643"/>
      <c r="W6" s="643"/>
      <c r="X6" s="643"/>
      <c r="Y6" s="644"/>
      <c r="Z6" s="675">
        <v>
0.3</v>
      </c>
      <c r="AA6" s="675"/>
      <c r="AB6" s="675"/>
      <c r="AC6" s="675"/>
      <c r="AD6" s="676">
        <v>
701957</v>
      </c>
      <c r="AE6" s="676"/>
      <c r="AF6" s="676"/>
      <c r="AG6" s="676"/>
      <c r="AH6" s="676"/>
      <c r="AI6" s="676"/>
      <c r="AJ6" s="676"/>
      <c r="AK6" s="676"/>
      <c r="AL6" s="645">
        <v>
0.6</v>
      </c>
      <c r="AM6" s="646"/>
      <c r="AN6" s="646"/>
      <c r="AO6" s="677"/>
      <c r="AP6" s="639" t="s">
        <v>
227</v>
      </c>
      <c r="AQ6" s="640"/>
      <c r="AR6" s="640"/>
      <c r="AS6" s="640"/>
      <c r="AT6" s="640"/>
      <c r="AU6" s="640"/>
      <c r="AV6" s="640"/>
      <c r="AW6" s="640"/>
      <c r="AX6" s="640"/>
      <c r="AY6" s="640"/>
      <c r="AZ6" s="640"/>
      <c r="BA6" s="640"/>
      <c r="BB6" s="640"/>
      <c r="BC6" s="640"/>
      <c r="BD6" s="640"/>
      <c r="BE6" s="640"/>
      <c r="BF6" s="641"/>
      <c r="BG6" s="642">
        <v>
35412068</v>
      </c>
      <c r="BH6" s="643"/>
      <c r="BI6" s="643"/>
      <c r="BJ6" s="643"/>
      <c r="BK6" s="643"/>
      <c r="BL6" s="643"/>
      <c r="BM6" s="643"/>
      <c r="BN6" s="644"/>
      <c r="BO6" s="675">
        <v>
100</v>
      </c>
      <c r="BP6" s="675"/>
      <c r="BQ6" s="675"/>
      <c r="BR6" s="675"/>
      <c r="BS6" s="676" t="s">
        <v>
228</v>
      </c>
      <c r="BT6" s="676"/>
      <c r="BU6" s="676"/>
      <c r="BV6" s="676"/>
      <c r="BW6" s="676"/>
      <c r="BX6" s="676"/>
      <c r="BY6" s="676"/>
      <c r="BZ6" s="676"/>
      <c r="CA6" s="676"/>
      <c r="CB6" s="730"/>
      <c r="CD6" s="700" t="s">
        <v>
229</v>
      </c>
      <c r="CE6" s="701"/>
      <c r="CF6" s="701"/>
      <c r="CG6" s="701"/>
      <c r="CH6" s="701"/>
      <c r="CI6" s="701"/>
      <c r="CJ6" s="701"/>
      <c r="CK6" s="701"/>
      <c r="CL6" s="701"/>
      <c r="CM6" s="701"/>
      <c r="CN6" s="701"/>
      <c r="CO6" s="701"/>
      <c r="CP6" s="701"/>
      <c r="CQ6" s="702"/>
      <c r="CR6" s="642">
        <v>
769493</v>
      </c>
      <c r="CS6" s="643"/>
      <c r="CT6" s="643"/>
      <c r="CU6" s="643"/>
      <c r="CV6" s="643"/>
      <c r="CW6" s="643"/>
      <c r="CX6" s="643"/>
      <c r="CY6" s="644"/>
      <c r="CZ6" s="742">
        <v>
0.3</v>
      </c>
      <c r="DA6" s="715"/>
      <c r="DB6" s="715"/>
      <c r="DC6" s="745"/>
      <c r="DD6" s="648" t="s">
        <v>
228</v>
      </c>
      <c r="DE6" s="643"/>
      <c r="DF6" s="643"/>
      <c r="DG6" s="643"/>
      <c r="DH6" s="643"/>
      <c r="DI6" s="643"/>
      <c r="DJ6" s="643"/>
      <c r="DK6" s="643"/>
      <c r="DL6" s="643"/>
      <c r="DM6" s="643"/>
      <c r="DN6" s="643"/>
      <c r="DO6" s="643"/>
      <c r="DP6" s="644"/>
      <c r="DQ6" s="648">
        <v>
769346</v>
      </c>
      <c r="DR6" s="643"/>
      <c r="DS6" s="643"/>
      <c r="DT6" s="643"/>
      <c r="DU6" s="643"/>
      <c r="DV6" s="643"/>
      <c r="DW6" s="643"/>
      <c r="DX6" s="643"/>
      <c r="DY6" s="643"/>
      <c r="DZ6" s="643"/>
      <c r="EA6" s="643"/>
      <c r="EB6" s="643"/>
      <c r="EC6" s="688"/>
    </row>
    <row r="7" spans="2:143" ht="11.25" customHeight="1" x14ac:dyDescent="0.15">
      <c r="B7" s="639" t="s">
        <v>
230</v>
      </c>
      <c r="C7" s="640"/>
      <c r="D7" s="640"/>
      <c r="E7" s="640"/>
      <c r="F7" s="640"/>
      <c r="G7" s="640"/>
      <c r="H7" s="640"/>
      <c r="I7" s="640"/>
      <c r="J7" s="640"/>
      <c r="K7" s="640"/>
      <c r="L7" s="640"/>
      <c r="M7" s="640"/>
      <c r="N7" s="640"/>
      <c r="O7" s="640"/>
      <c r="P7" s="640"/>
      <c r="Q7" s="641"/>
      <c r="R7" s="642">
        <v>
95763</v>
      </c>
      <c r="S7" s="643"/>
      <c r="T7" s="643"/>
      <c r="U7" s="643"/>
      <c r="V7" s="643"/>
      <c r="W7" s="643"/>
      <c r="X7" s="643"/>
      <c r="Y7" s="644"/>
      <c r="Z7" s="675">
        <v>
0</v>
      </c>
      <c r="AA7" s="675"/>
      <c r="AB7" s="675"/>
      <c r="AC7" s="675"/>
      <c r="AD7" s="676">
        <v>
95763</v>
      </c>
      <c r="AE7" s="676"/>
      <c r="AF7" s="676"/>
      <c r="AG7" s="676"/>
      <c r="AH7" s="676"/>
      <c r="AI7" s="676"/>
      <c r="AJ7" s="676"/>
      <c r="AK7" s="676"/>
      <c r="AL7" s="645">
        <v>
0.1</v>
      </c>
      <c r="AM7" s="646"/>
      <c r="AN7" s="646"/>
      <c r="AO7" s="677"/>
      <c r="AP7" s="639" t="s">
        <v>
231</v>
      </c>
      <c r="AQ7" s="640"/>
      <c r="AR7" s="640"/>
      <c r="AS7" s="640"/>
      <c r="AT7" s="640"/>
      <c r="AU7" s="640"/>
      <c r="AV7" s="640"/>
      <c r="AW7" s="640"/>
      <c r="AX7" s="640"/>
      <c r="AY7" s="640"/>
      <c r="AZ7" s="640"/>
      <c r="BA7" s="640"/>
      <c r="BB7" s="640"/>
      <c r="BC7" s="640"/>
      <c r="BD7" s="640"/>
      <c r="BE7" s="640"/>
      <c r="BF7" s="641"/>
      <c r="BG7" s="642">
        <v>
32151568</v>
      </c>
      <c r="BH7" s="643"/>
      <c r="BI7" s="643"/>
      <c r="BJ7" s="643"/>
      <c r="BK7" s="643"/>
      <c r="BL7" s="643"/>
      <c r="BM7" s="643"/>
      <c r="BN7" s="644"/>
      <c r="BO7" s="675">
        <v>
90.8</v>
      </c>
      <c r="BP7" s="675"/>
      <c r="BQ7" s="675"/>
      <c r="BR7" s="675"/>
      <c r="BS7" s="676" t="s">
        <v>
228</v>
      </c>
      <c r="BT7" s="676"/>
      <c r="BU7" s="676"/>
      <c r="BV7" s="676"/>
      <c r="BW7" s="676"/>
      <c r="BX7" s="676"/>
      <c r="BY7" s="676"/>
      <c r="BZ7" s="676"/>
      <c r="CA7" s="676"/>
      <c r="CB7" s="730"/>
      <c r="CD7" s="689" t="s">
        <v>
232</v>
      </c>
      <c r="CE7" s="686"/>
      <c r="CF7" s="686"/>
      <c r="CG7" s="686"/>
      <c r="CH7" s="686"/>
      <c r="CI7" s="686"/>
      <c r="CJ7" s="686"/>
      <c r="CK7" s="686"/>
      <c r="CL7" s="686"/>
      <c r="CM7" s="686"/>
      <c r="CN7" s="686"/>
      <c r="CO7" s="686"/>
      <c r="CP7" s="686"/>
      <c r="CQ7" s="687"/>
      <c r="CR7" s="642">
        <v>
75442507</v>
      </c>
      <c r="CS7" s="643"/>
      <c r="CT7" s="643"/>
      <c r="CU7" s="643"/>
      <c r="CV7" s="643"/>
      <c r="CW7" s="643"/>
      <c r="CX7" s="643"/>
      <c r="CY7" s="644"/>
      <c r="CZ7" s="675">
        <v>
29.1</v>
      </c>
      <c r="DA7" s="675"/>
      <c r="DB7" s="675"/>
      <c r="DC7" s="675"/>
      <c r="DD7" s="648">
        <v>
2177999</v>
      </c>
      <c r="DE7" s="643"/>
      <c r="DF7" s="643"/>
      <c r="DG7" s="643"/>
      <c r="DH7" s="643"/>
      <c r="DI7" s="643"/>
      <c r="DJ7" s="643"/>
      <c r="DK7" s="643"/>
      <c r="DL7" s="643"/>
      <c r="DM7" s="643"/>
      <c r="DN7" s="643"/>
      <c r="DO7" s="643"/>
      <c r="DP7" s="644"/>
      <c r="DQ7" s="648">
        <v>
24540500</v>
      </c>
      <c r="DR7" s="643"/>
      <c r="DS7" s="643"/>
      <c r="DT7" s="643"/>
      <c r="DU7" s="643"/>
      <c r="DV7" s="643"/>
      <c r="DW7" s="643"/>
      <c r="DX7" s="643"/>
      <c r="DY7" s="643"/>
      <c r="DZ7" s="643"/>
      <c r="EA7" s="643"/>
      <c r="EB7" s="643"/>
      <c r="EC7" s="688"/>
    </row>
    <row r="8" spans="2:143" ht="11.25" customHeight="1" x14ac:dyDescent="0.15">
      <c r="B8" s="639" t="s">
        <v>
233</v>
      </c>
      <c r="C8" s="640"/>
      <c r="D8" s="640"/>
      <c r="E8" s="640"/>
      <c r="F8" s="640"/>
      <c r="G8" s="640"/>
      <c r="H8" s="640"/>
      <c r="I8" s="640"/>
      <c r="J8" s="640"/>
      <c r="K8" s="640"/>
      <c r="L8" s="640"/>
      <c r="M8" s="640"/>
      <c r="N8" s="640"/>
      <c r="O8" s="640"/>
      <c r="P8" s="640"/>
      <c r="Q8" s="641"/>
      <c r="R8" s="642">
        <v>
463752</v>
      </c>
      <c r="S8" s="643"/>
      <c r="T8" s="643"/>
      <c r="U8" s="643"/>
      <c r="V8" s="643"/>
      <c r="W8" s="643"/>
      <c r="X8" s="643"/>
      <c r="Y8" s="644"/>
      <c r="Z8" s="675">
        <v>
0.2</v>
      </c>
      <c r="AA8" s="675"/>
      <c r="AB8" s="675"/>
      <c r="AC8" s="675"/>
      <c r="AD8" s="676">
        <v>
463752</v>
      </c>
      <c r="AE8" s="676"/>
      <c r="AF8" s="676"/>
      <c r="AG8" s="676"/>
      <c r="AH8" s="676"/>
      <c r="AI8" s="676"/>
      <c r="AJ8" s="676"/>
      <c r="AK8" s="676"/>
      <c r="AL8" s="645">
        <v>
0.4</v>
      </c>
      <c r="AM8" s="646"/>
      <c r="AN8" s="646"/>
      <c r="AO8" s="677"/>
      <c r="AP8" s="639" t="s">
        <v>
234</v>
      </c>
      <c r="AQ8" s="640"/>
      <c r="AR8" s="640"/>
      <c r="AS8" s="640"/>
      <c r="AT8" s="640"/>
      <c r="AU8" s="640"/>
      <c r="AV8" s="640"/>
      <c r="AW8" s="640"/>
      <c r="AX8" s="640"/>
      <c r="AY8" s="640"/>
      <c r="AZ8" s="640"/>
      <c r="BA8" s="640"/>
      <c r="BB8" s="640"/>
      <c r="BC8" s="640"/>
      <c r="BD8" s="640"/>
      <c r="BE8" s="640"/>
      <c r="BF8" s="641"/>
      <c r="BG8" s="642">
        <v>
859107</v>
      </c>
      <c r="BH8" s="643"/>
      <c r="BI8" s="643"/>
      <c r="BJ8" s="643"/>
      <c r="BK8" s="643"/>
      <c r="BL8" s="643"/>
      <c r="BM8" s="643"/>
      <c r="BN8" s="644"/>
      <c r="BO8" s="675">
        <v>
2.4</v>
      </c>
      <c r="BP8" s="675"/>
      <c r="BQ8" s="675"/>
      <c r="BR8" s="675"/>
      <c r="BS8" s="648" t="s">
        <v>
228</v>
      </c>
      <c r="BT8" s="643"/>
      <c r="BU8" s="643"/>
      <c r="BV8" s="643"/>
      <c r="BW8" s="643"/>
      <c r="BX8" s="643"/>
      <c r="BY8" s="643"/>
      <c r="BZ8" s="643"/>
      <c r="CA8" s="643"/>
      <c r="CB8" s="688"/>
      <c r="CD8" s="689" t="s">
        <v>
235</v>
      </c>
      <c r="CE8" s="686"/>
      <c r="CF8" s="686"/>
      <c r="CG8" s="686"/>
      <c r="CH8" s="686"/>
      <c r="CI8" s="686"/>
      <c r="CJ8" s="686"/>
      <c r="CK8" s="686"/>
      <c r="CL8" s="686"/>
      <c r="CM8" s="686"/>
      <c r="CN8" s="686"/>
      <c r="CO8" s="686"/>
      <c r="CP8" s="686"/>
      <c r="CQ8" s="687"/>
      <c r="CR8" s="642">
        <v>
107164365</v>
      </c>
      <c r="CS8" s="643"/>
      <c r="CT8" s="643"/>
      <c r="CU8" s="643"/>
      <c r="CV8" s="643"/>
      <c r="CW8" s="643"/>
      <c r="CX8" s="643"/>
      <c r="CY8" s="644"/>
      <c r="CZ8" s="675">
        <v>
41.4</v>
      </c>
      <c r="DA8" s="675"/>
      <c r="DB8" s="675"/>
      <c r="DC8" s="675"/>
      <c r="DD8" s="648">
        <v>
2720377</v>
      </c>
      <c r="DE8" s="643"/>
      <c r="DF8" s="643"/>
      <c r="DG8" s="643"/>
      <c r="DH8" s="643"/>
      <c r="DI8" s="643"/>
      <c r="DJ8" s="643"/>
      <c r="DK8" s="643"/>
      <c r="DL8" s="643"/>
      <c r="DM8" s="643"/>
      <c r="DN8" s="643"/>
      <c r="DO8" s="643"/>
      <c r="DP8" s="644"/>
      <c r="DQ8" s="648">
        <v>
55402486</v>
      </c>
      <c r="DR8" s="643"/>
      <c r="DS8" s="643"/>
      <c r="DT8" s="643"/>
      <c r="DU8" s="643"/>
      <c r="DV8" s="643"/>
      <c r="DW8" s="643"/>
      <c r="DX8" s="643"/>
      <c r="DY8" s="643"/>
      <c r="DZ8" s="643"/>
      <c r="EA8" s="643"/>
      <c r="EB8" s="643"/>
      <c r="EC8" s="688"/>
    </row>
    <row r="9" spans="2:143" ht="11.25" customHeight="1" x14ac:dyDescent="0.15">
      <c r="B9" s="639" t="s">
        <v>
236</v>
      </c>
      <c r="C9" s="640"/>
      <c r="D9" s="640"/>
      <c r="E9" s="640"/>
      <c r="F9" s="640"/>
      <c r="G9" s="640"/>
      <c r="H9" s="640"/>
      <c r="I9" s="640"/>
      <c r="J9" s="640"/>
      <c r="K9" s="640"/>
      <c r="L9" s="640"/>
      <c r="M9" s="640"/>
      <c r="N9" s="640"/>
      <c r="O9" s="640"/>
      <c r="P9" s="640"/>
      <c r="Q9" s="641"/>
      <c r="R9" s="642">
        <v>
541360</v>
      </c>
      <c r="S9" s="643"/>
      <c r="T9" s="643"/>
      <c r="U9" s="643"/>
      <c r="V9" s="643"/>
      <c r="W9" s="643"/>
      <c r="X9" s="643"/>
      <c r="Y9" s="644"/>
      <c r="Z9" s="675">
        <v>
0.2</v>
      </c>
      <c r="AA9" s="675"/>
      <c r="AB9" s="675"/>
      <c r="AC9" s="675"/>
      <c r="AD9" s="676">
        <v>
541360</v>
      </c>
      <c r="AE9" s="676"/>
      <c r="AF9" s="676"/>
      <c r="AG9" s="676"/>
      <c r="AH9" s="676"/>
      <c r="AI9" s="676"/>
      <c r="AJ9" s="676"/>
      <c r="AK9" s="676"/>
      <c r="AL9" s="645">
        <v>
0.5</v>
      </c>
      <c r="AM9" s="646"/>
      <c r="AN9" s="646"/>
      <c r="AO9" s="677"/>
      <c r="AP9" s="639" t="s">
        <v>
237</v>
      </c>
      <c r="AQ9" s="640"/>
      <c r="AR9" s="640"/>
      <c r="AS9" s="640"/>
      <c r="AT9" s="640"/>
      <c r="AU9" s="640"/>
      <c r="AV9" s="640"/>
      <c r="AW9" s="640"/>
      <c r="AX9" s="640"/>
      <c r="AY9" s="640"/>
      <c r="AZ9" s="640"/>
      <c r="BA9" s="640"/>
      <c r="BB9" s="640"/>
      <c r="BC9" s="640"/>
      <c r="BD9" s="640"/>
      <c r="BE9" s="640"/>
      <c r="BF9" s="641"/>
      <c r="BG9" s="642">
        <v>
31292461</v>
      </c>
      <c r="BH9" s="643"/>
      <c r="BI9" s="643"/>
      <c r="BJ9" s="643"/>
      <c r="BK9" s="643"/>
      <c r="BL9" s="643"/>
      <c r="BM9" s="643"/>
      <c r="BN9" s="644"/>
      <c r="BO9" s="675">
        <v>
88.4</v>
      </c>
      <c r="BP9" s="675"/>
      <c r="BQ9" s="675"/>
      <c r="BR9" s="675"/>
      <c r="BS9" s="648" t="s">
        <v>
228</v>
      </c>
      <c r="BT9" s="643"/>
      <c r="BU9" s="643"/>
      <c r="BV9" s="643"/>
      <c r="BW9" s="643"/>
      <c r="BX9" s="643"/>
      <c r="BY9" s="643"/>
      <c r="BZ9" s="643"/>
      <c r="CA9" s="643"/>
      <c r="CB9" s="688"/>
      <c r="CD9" s="689" t="s">
        <v>
238</v>
      </c>
      <c r="CE9" s="686"/>
      <c r="CF9" s="686"/>
      <c r="CG9" s="686"/>
      <c r="CH9" s="686"/>
      <c r="CI9" s="686"/>
      <c r="CJ9" s="686"/>
      <c r="CK9" s="686"/>
      <c r="CL9" s="686"/>
      <c r="CM9" s="686"/>
      <c r="CN9" s="686"/>
      <c r="CO9" s="686"/>
      <c r="CP9" s="686"/>
      <c r="CQ9" s="687"/>
      <c r="CR9" s="642">
        <v>
13456642</v>
      </c>
      <c r="CS9" s="643"/>
      <c r="CT9" s="643"/>
      <c r="CU9" s="643"/>
      <c r="CV9" s="643"/>
      <c r="CW9" s="643"/>
      <c r="CX9" s="643"/>
      <c r="CY9" s="644"/>
      <c r="CZ9" s="675">
        <v>
5.2</v>
      </c>
      <c r="DA9" s="675"/>
      <c r="DB9" s="675"/>
      <c r="DC9" s="675"/>
      <c r="DD9" s="648">
        <v>
85096</v>
      </c>
      <c r="DE9" s="643"/>
      <c r="DF9" s="643"/>
      <c r="DG9" s="643"/>
      <c r="DH9" s="643"/>
      <c r="DI9" s="643"/>
      <c r="DJ9" s="643"/>
      <c r="DK9" s="643"/>
      <c r="DL9" s="643"/>
      <c r="DM9" s="643"/>
      <c r="DN9" s="643"/>
      <c r="DO9" s="643"/>
      <c r="DP9" s="644"/>
      <c r="DQ9" s="648">
        <v>
11447706</v>
      </c>
      <c r="DR9" s="643"/>
      <c r="DS9" s="643"/>
      <c r="DT9" s="643"/>
      <c r="DU9" s="643"/>
      <c r="DV9" s="643"/>
      <c r="DW9" s="643"/>
      <c r="DX9" s="643"/>
      <c r="DY9" s="643"/>
      <c r="DZ9" s="643"/>
      <c r="EA9" s="643"/>
      <c r="EB9" s="643"/>
      <c r="EC9" s="688"/>
    </row>
    <row r="10" spans="2:143" ht="11.25" customHeight="1" x14ac:dyDescent="0.15">
      <c r="B10" s="639" t="s">
        <v>
239</v>
      </c>
      <c r="C10" s="640"/>
      <c r="D10" s="640"/>
      <c r="E10" s="640"/>
      <c r="F10" s="640"/>
      <c r="G10" s="640"/>
      <c r="H10" s="640"/>
      <c r="I10" s="640"/>
      <c r="J10" s="640"/>
      <c r="K10" s="640"/>
      <c r="L10" s="640"/>
      <c r="M10" s="640"/>
      <c r="N10" s="640"/>
      <c r="O10" s="640"/>
      <c r="P10" s="640"/>
      <c r="Q10" s="641"/>
      <c r="R10" s="642" t="s">
        <v>
228</v>
      </c>
      <c r="S10" s="643"/>
      <c r="T10" s="643"/>
      <c r="U10" s="643"/>
      <c r="V10" s="643"/>
      <c r="W10" s="643"/>
      <c r="X10" s="643"/>
      <c r="Y10" s="644"/>
      <c r="Z10" s="675" t="s">
        <v>
228</v>
      </c>
      <c r="AA10" s="675"/>
      <c r="AB10" s="675"/>
      <c r="AC10" s="675"/>
      <c r="AD10" s="676" t="s">
        <v>
228</v>
      </c>
      <c r="AE10" s="676"/>
      <c r="AF10" s="676"/>
      <c r="AG10" s="676"/>
      <c r="AH10" s="676"/>
      <c r="AI10" s="676"/>
      <c r="AJ10" s="676"/>
      <c r="AK10" s="676"/>
      <c r="AL10" s="645" t="s">
        <v>
228</v>
      </c>
      <c r="AM10" s="646"/>
      <c r="AN10" s="646"/>
      <c r="AO10" s="677"/>
      <c r="AP10" s="639" t="s">
        <v>
240</v>
      </c>
      <c r="AQ10" s="640"/>
      <c r="AR10" s="640"/>
      <c r="AS10" s="640"/>
      <c r="AT10" s="640"/>
      <c r="AU10" s="640"/>
      <c r="AV10" s="640"/>
      <c r="AW10" s="640"/>
      <c r="AX10" s="640"/>
      <c r="AY10" s="640"/>
      <c r="AZ10" s="640"/>
      <c r="BA10" s="640"/>
      <c r="BB10" s="640"/>
      <c r="BC10" s="640"/>
      <c r="BD10" s="640"/>
      <c r="BE10" s="640"/>
      <c r="BF10" s="641"/>
      <c r="BG10" s="642" t="s">
        <v>
228</v>
      </c>
      <c r="BH10" s="643"/>
      <c r="BI10" s="643"/>
      <c r="BJ10" s="643"/>
      <c r="BK10" s="643"/>
      <c r="BL10" s="643"/>
      <c r="BM10" s="643"/>
      <c r="BN10" s="644"/>
      <c r="BO10" s="675" t="s">
        <v>
228</v>
      </c>
      <c r="BP10" s="675"/>
      <c r="BQ10" s="675"/>
      <c r="BR10" s="675"/>
      <c r="BS10" s="648" t="s">
        <v>
228</v>
      </c>
      <c r="BT10" s="643"/>
      <c r="BU10" s="643"/>
      <c r="BV10" s="643"/>
      <c r="BW10" s="643"/>
      <c r="BX10" s="643"/>
      <c r="BY10" s="643"/>
      <c r="BZ10" s="643"/>
      <c r="CA10" s="643"/>
      <c r="CB10" s="688"/>
      <c r="CD10" s="689" t="s">
        <v>
241</v>
      </c>
      <c r="CE10" s="686"/>
      <c r="CF10" s="686"/>
      <c r="CG10" s="686"/>
      <c r="CH10" s="686"/>
      <c r="CI10" s="686"/>
      <c r="CJ10" s="686"/>
      <c r="CK10" s="686"/>
      <c r="CL10" s="686"/>
      <c r="CM10" s="686"/>
      <c r="CN10" s="686"/>
      <c r="CO10" s="686"/>
      <c r="CP10" s="686"/>
      <c r="CQ10" s="687"/>
      <c r="CR10" s="642">
        <v>
542125</v>
      </c>
      <c r="CS10" s="643"/>
      <c r="CT10" s="643"/>
      <c r="CU10" s="643"/>
      <c r="CV10" s="643"/>
      <c r="CW10" s="643"/>
      <c r="CX10" s="643"/>
      <c r="CY10" s="644"/>
      <c r="CZ10" s="675">
        <v>
0.2</v>
      </c>
      <c r="DA10" s="675"/>
      <c r="DB10" s="675"/>
      <c r="DC10" s="675"/>
      <c r="DD10" s="648" t="s">
        <v>
228</v>
      </c>
      <c r="DE10" s="643"/>
      <c r="DF10" s="643"/>
      <c r="DG10" s="643"/>
      <c r="DH10" s="643"/>
      <c r="DI10" s="643"/>
      <c r="DJ10" s="643"/>
      <c r="DK10" s="643"/>
      <c r="DL10" s="643"/>
      <c r="DM10" s="643"/>
      <c r="DN10" s="643"/>
      <c r="DO10" s="643"/>
      <c r="DP10" s="644"/>
      <c r="DQ10" s="648">
        <v>
509515</v>
      </c>
      <c r="DR10" s="643"/>
      <c r="DS10" s="643"/>
      <c r="DT10" s="643"/>
      <c r="DU10" s="643"/>
      <c r="DV10" s="643"/>
      <c r="DW10" s="643"/>
      <c r="DX10" s="643"/>
      <c r="DY10" s="643"/>
      <c r="DZ10" s="643"/>
      <c r="EA10" s="643"/>
      <c r="EB10" s="643"/>
      <c r="EC10" s="688"/>
    </row>
    <row r="11" spans="2:143" ht="11.25" customHeight="1" x14ac:dyDescent="0.15">
      <c r="B11" s="639" t="s">
        <v>
242</v>
      </c>
      <c r="C11" s="640"/>
      <c r="D11" s="640"/>
      <c r="E11" s="640"/>
      <c r="F11" s="640"/>
      <c r="G11" s="640"/>
      <c r="H11" s="640"/>
      <c r="I11" s="640"/>
      <c r="J11" s="640"/>
      <c r="K11" s="640"/>
      <c r="L11" s="640"/>
      <c r="M11" s="640"/>
      <c r="N11" s="640"/>
      <c r="O11" s="640"/>
      <c r="P11" s="640"/>
      <c r="Q11" s="641"/>
      <c r="R11" s="642">
        <v>
9185647</v>
      </c>
      <c r="S11" s="643"/>
      <c r="T11" s="643"/>
      <c r="U11" s="643"/>
      <c r="V11" s="643"/>
      <c r="W11" s="643"/>
      <c r="X11" s="643"/>
      <c r="Y11" s="644"/>
      <c r="Z11" s="645">
        <v>
3.4</v>
      </c>
      <c r="AA11" s="646"/>
      <c r="AB11" s="646"/>
      <c r="AC11" s="647"/>
      <c r="AD11" s="648">
        <v>
9185647</v>
      </c>
      <c r="AE11" s="643"/>
      <c r="AF11" s="643"/>
      <c r="AG11" s="643"/>
      <c r="AH11" s="643"/>
      <c r="AI11" s="643"/>
      <c r="AJ11" s="643"/>
      <c r="AK11" s="644"/>
      <c r="AL11" s="645">
        <v>
7.6</v>
      </c>
      <c r="AM11" s="646"/>
      <c r="AN11" s="646"/>
      <c r="AO11" s="677"/>
      <c r="AP11" s="639" t="s">
        <v>
243</v>
      </c>
      <c r="AQ11" s="640"/>
      <c r="AR11" s="640"/>
      <c r="AS11" s="640"/>
      <c r="AT11" s="640"/>
      <c r="AU11" s="640"/>
      <c r="AV11" s="640"/>
      <c r="AW11" s="640"/>
      <c r="AX11" s="640"/>
      <c r="AY11" s="640"/>
      <c r="AZ11" s="640"/>
      <c r="BA11" s="640"/>
      <c r="BB11" s="640"/>
      <c r="BC11" s="640"/>
      <c r="BD11" s="640"/>
      <c r="BE11" s="640"/>
      <c r="BF11" s="641"/>
      <c r="BG11" s="642" t="s">
        <v>
228</v>
      </c>
      <c r="BH11" s="643"/>
      <c r="BI11" s="643"/>
      <c r="BJ11" s="643"/>
      <c r="BK11" s="643"/>
      <c r="BL11" s="643"/>
      <c r="BM11" s="643"/>
      <c r="BN11" s="644"/>
      <c r="BO11" s="675" t="s">
        <v>
228</v>
      </c>
      <c r="BP11" s="675"/>
      <c r="BQ11" s="675"/>
      <c r="BR11" s="675"/>
      <c r="BS11" s="648" t="s">
        <v>
228</v>
      </c>
      <c r="BT11" s="643"/>
      <c r="BU11" s="643"/>
      <c r="BV11" s="643"/>
      <c r="BW11" s="643"/>
      <c r="BX11" s="643"/>
      <c r="BY11" s="643"/>
      <c r="BZ11" s="643"/>
      <c r="CA11" s="643"/>
      <c r="CB11" s="688"/>
      <c r="CD11" s="689" t="s">
        <v>
244</v>
      </c>
      <c r="CE11" s="686"/>
      <c r="CF11" s="686"/>
      <c r="CG11" s="686"/>
      <c r="CH11" s="686"/>
      <c r="CI11" s="686"/>
      <c r="CJ11" s="686"/>
      <c r="CK11" s="686"/>
      <c r="CL11" s="686"/>
      <c r="CM11" s="686"/>
      <c r="CN11" s="686"/>
      <c r="CO11" s="686"/>
      <c r="CP11" s="686"/>
      <c r="CQ11" s="687"/>
      <c r="CR11" s="642">
        <v>
52178</v>
      </c>
      <c r="CS11" s="643"/>
      <c r="CT11" s="643"/>
      <c r="CU11" s="643"/>
      <c r="CV11" s="643"/>
      <c r="CW11" s="643"/>
      <c r="CX11" s="643"/>
      <c r="CY11" s="644"/>
      <c r="CZ11" s="675">
        <v>
0</v>
      </c>
      <c r="DA11" s="675"/>
      <c r="DB11" s="675"/>
      <c r="DC11" s="675"/>
      <c r="DD11" s="648">
        <v>
15483</v>
      </c>
      <c r="DE11" s="643"/>
      <c r="DF11" s="643"/>
      <c r="DG11" s="643"/>
      <c r="DH11" s="643"/>
      <c r="DI11" s="643"/>
      <c r="DJ11" s="643"/>
      <c r="DK11" s="643"/>
      <c r="DL11" s="643"/>
      <c r="DM11" s="643"/>
      <c r="DN11" s="643"/>
      <c r="DO11" s="643"/>
      <c r="DP11" s="644"/>
      <c r="DQ11" s="648">
        <v>
37909</v>
      </c>
      <c r="DR11" s="643"/>
      <c r="DS11" s="643"/>
      <c r="DT11" s="643"/>
      <c r="DU11" s="643"/>
      <c r="DV11" s="643"/>
      <c r="DW11" s="643"/>
      <c r="DX11" s="643"/>
      <c r="DY11" s="643"/>
      <c r="DZ11" s="643"/>
      <c r="EA11" s="643"/>
      <c r="EB11" s="643"/>
      <c r="EC11" s="688"/>
    </row>
    <row r="12" spans="2:143" ht="11.25" customHeight="1" x14ac:dyDescent="0.15">
      <c r="B12" s="639" t="s">
        <v>
245</v>
      </c>
      <c r="C12" s="640"/>
      <c r="D12" s="640"/>
      <c r="E12" s="640"/>
      <c r="F12" s="640"/>
      <c r="G12" s="640"/>
      <c r="H12" s="640"/>
      <c r="I12" s="640"/>
      <c r="J12" s="640"/>
      <c r="K12" s="640"/>
      <c r="L12" s="640"/>
      <c r="M12" s="640"/>
      <c r="N12" s="640"/>
      <c r="O12" s="640"/>
      <c r="P12" s="640"/>
      <c r="Q12" s="641"/>
      <c r="R12" s="642" t="s">
        <v>
228</v>
      </c>
      <c r="S12" s="643"/>
      <c r="T12" s="643"/>
      <c r="U12" s="643"/>
      <c r="V12" s="643"/>
      <c r="W12" s="643"/>
      <c r="X12" s="643"/>
      <c r="Y12" s="644"/>
      <c r="Z12" s="675" t="s">
        <v>
228</v>
      </c>
      <c r="AA12" s="675"/>
      <c r="AB12" s="675"/>
      <c r="AC12" s="675"/>
      <c r="AD12" s="676" t="s">
        <v>
228</v>
      </c>
      <c r="AE12" s="676"/>
      <c r="AF12" s="676"/>
      <c r="AG12" s="676"/>
      <c r="AH12" s="676"/>
      <c r="AI12" s="676"/>
      <c r="AJ12" s="676"/>
      <c r="AK12" s="676"/>
      <c r="AL12" s="645" t="s">
        <v>
228</v>
      </c>
      <c r="AM12" s="646"/>
      <c r="AN12" s="646"/>
      <c r="AO12" s="677"/>
      <c r="AP12" s="639" t="s">
        <v>
246</v>
      </c>
      <c r="AQ12" s="640"/>
      <c r="AR12" s="640"/>
      <c r="AS12" s="640"/>
      <c r="AT12" s="640"/>
      <c r="AU12" s="640"/>
      <c r="AV12" s="640"/>
      <c r="AW12" s="640"/>
      <c r="AX12" s="640"/>
      <c r="AY12" s="640"/>
      <c r="AZ12" s="640"/>
      <c r="BA12" s="640"/>
      <c r="BB12" s="640"/>
      <c r="BC12" s="640"/>
      <c r="BD12" s="640"/>
      <c r="BE12" s="640"/>
      <c r="BF12" s="641"/>
      <c r="BG12" s="642" t="s">
        <v>
228</v>
      </c>
      <c r="BH12" s="643"/>
      <c r="BI12" s="643"/>
      <c r="BJ12" s="643"/>
      <c r="BK12" s="643"/>
      <c r="BL12" s="643"/>
      <c r="BM12" s="643"/>
      <c r="BN12" s="644"/>
      <c r="BO12" s="675" t="s">
        <v>
228</v>
      </c>
      <c r="BP12" s="675"/>
      <c r="BQ12" s="675"/>
      <c r="BR12" s="675"/>
      <c r="BS12" s="648" t="s">
        <v>
228</v>
      </c>
      <c r="BT12" s="643"/>
      <c r="BU12" s="643"/>
      <c r="BV12" s="643"/>
      <c r="BW12" s="643"/>
      <c r="BX12" s="643"/>
      <c r="BY12" s="643"/>
      <c r="BZ12" s="643"/>
      <c r="CA12" s="643"/>
      <c r="CB12" s="688"/>
      <c r="CD12" s="689" t="s">
        <v>
247</v>
      </c>
      <c r="CE12" s="686"/>
      <c r="CF12" s="686"/>
      <c r="CG12" s="686"/>
      <c r="CH12" s="686"/>
      <c r="CI12" s="686"/>
      <c r="CJ12" s="686"/>
      <c r="CK12" s="686"/>
      <c r="CL12" s="686"/>
      <c r="CM12" s="686"/>
      <c r="CN12" s="686"/>
      <c r="CO12" s="686"/>
      <c r="CP12" s="686"/>
      <c r="CQ12" s="687"/>
      <c r="CR12" s="642">
        <v>
4661344</v>
      </c>
      <c r="CS12" s="643"/>
      <c r="CT12" s="643"/>
      <c r="CU12" s="643"/>
      <c r="CV12" s="643"/>
      <c r="CW12" s="643"/>
      <c r="CX12" s="643"/>
      <c r="CY12" s="644"/>
      <c r="CZ12" s="675">
        <v>
1.8</v>
      </c>
      <c r="DA12" s="675"/>
      <c r="DB12" s="675"/>
      <c r="DC12" s="675"/>
      <c r="DD12" s="648">
        <v>
110912</v>
      </c>
      <c r="DE12" s="643"/>
      <c r="DF12" s="643"/>
      <c r="DG12" s="643"/>
      <c r="DH12" s="643"/>
      <c r="DI12" s="643"/>
      <c r="DJ12" s="643"/>
      <c r="DK12" s="643"/>
      <c r="DL12" s="643"/>
      <c r="DM12" s="643"/>
      <c r="DN12" s="643"/>
      <c r="DO12" s="643"/>
      <c r="DP12" s="644"/>
      <c r="DQ12" s="648">
        <v>
2951997</v>
      </c>
      <c r="DR12" s="643"/>
      <c r="DS12" s="643"/>
      <c r="DT12" s="643"/>
      <c r="DU12" s="643"/>
      <c r="DV12" s="643"/>
      <c r="DW12" s="643"/>
      <c r="DX12" s="643"/>
      <c r="DY12" s="643"/>
      <c r="DZ12" s="643"/>
      <c r="EA12" s="643"/>
      <c r="EB12" s="643"/>
      <c r="EC12" s="688"/>
    </row>
    <row r="13" spans="2:143" ht="11.25" customHeight="1" x14ac:dyDescent="0.15">
      <c r="B13" s="639" t="s">
        <v>
248</v>
      </c>
      <c r="C13" s="640"/>
      <c r="D13" s="640"/>
      <c r="E13" s="640"/>
      <c r="F13" s="640"/>
      <c r="G13" s="640"/>
      <c r="H13" s="640"/>
      <c r="I13" s="640"/>
      <c r="J13" s="640"/>
      <c r="K13" s="640"/>
      <c r="L13" s="640"/>
      <c r="M13" s="640"/>
      <c r="N13" s="640"/>
      <c r="O13" s="640"/>
      <c r="P13" s="640"/>
      <c r="Q13" s="641"/>
      <c r="R13" s="642" t="s">
        <v>
228</v>
      </c>
      <c r="S13" s="643"/>
      <c r="T13" s="643"/>
      <c r="U13" s="643"/>
      <c r="V13" s="643"/>
      <c r="W13" s="643"/>
      <c r="X13" s="643"/>
      <c r="Y13" s="644"/>
      <c r="Z13" s="675" t="s">
        <v>
228</v>
      </c>
      <c r="AA13" s="675"/>
      <c r="AB13" s="675"/>
      <c r="AC13" s="675"/>
      <c r="AD13" s="676" t="s">
        <v>
228</v>
      </c>
      <c r="AE13" s="676"/>
      <c r="AF13" s="676"/>
      <c r="AG13" s="676"/>
      <c r="AH13" s="676"/>
      <c r="AI13" s="676"/>
      <c r="AJ13" s="676"/>
      <c r="AK13" s="676"/>
      <c r="AL13" s="645" t="s">
        <v>
228</v>
      </c>
      <c r="AM13" s="646"/>
      <c r="AN13" s="646"/>
      <c r="AO13" s="677"/>
      <c r="AP13" s="639" t="s">
        <v>
249</v>
      </c>
      <c r="AQ13" s="640"/>
      <c r="AR13" s="640"/>
      <c r="AS13" s="640"/>
      <c r="AT13" s="640"/>
      <c r="AU13" s="640"/>
      <c r="AV13" s="640"/>
      <c r="AW13" s="640"/>
      <c r="AX13" s="640"/>
      <c r="AY13" s="640"/>
      <c r="AZ13" s="640"/>
      <c r="BA13" s="640"/>
      <c r="BB13" s="640"/>
      <c r="BC13" s="640"/>
      <c r="BD13" s="640"/>
      <c r="BE13" s="640"/>
      <c r="BF13" s="641"/>
      <c r="BG13" s="642" t="s">
        <v>
228</v>
      </c>
      <c r="BH13" s="643"/>
      <c r="BI13" s="643"/>
      <c r="BJ13" s="643"/>
      <c r="BK13" s="643"/>
      <c r="BL13" s="643"/>
      <c r="BM13" s="643"/>
      <c r="BN13" s="644"/>
      <c r="BO13" s="675" t="s">
        <v>
228</v>
      </c>
      <c r="BP13" s="675"/>
      <c r="BQ13" s="675"/>
      <c r="BR13" s="675"/>
      <c r="BS13" s="648" t="s">
        <v>
228</v>
      </c>
      <c r="BT13" s="643"/>
      <c r="BU13" s="643"/>
      <c r="BV13" s="643"/>
      <c r="BW13" s="643"/>
      <c r="BX13" s="643"/>
      <c r="BY13" s="643"/>
      <c r="BZ13" s="643"/>
      <c r="CA13" s="643"/>
      <c r="CB13" s="688"/>
      <c r="CD13" s="689" t="s">
        <v>
250</v>
      </c>
      <c r="CE13" s="686"/>
      <c r="CF13" s="686"/>
      <c r="CG13" s="686"/>
      <c r="CH13" s="686"/>
      <c r="CI13" s="686"/>
      <c r="CJ13" s="686"/>
      <c r="CK13" s="686"/>
      <c r="CL13" s="686"/>
      <c r="CM13" s="686"/>
      <c r="CN13" s="686"/>
      <c r="CO13" s="686"/>
      <c r="CP13" s="686"/>
      <c r="CQ13" s="687"/>
      <c r="CR13" s="642">
        <v>
26663077</v>
      </c>
      <c r="CS13" s="643"/>
      <c r="CT13" s="643"/>
      <c r="CU13" s="643"/>
      <c r="CV13" s="643"/>
      <c r="CW13" s="643"/>
      <c r="CX13" s="643"/>
      <c r="CY13" s="644"/>
      <c r="CZ13" s="675">
        <v>
10.3</v>
      </c>
      <c r="DA13" s="675"/>
      <c r="DB13" s="675"/>
      <c r="DC13" s="675"/>
      <c r="DD13" s="648">
        <v>
18748155</v>
      </c>
      <c r="DE13" s="643"/>
      <c r="DF13" s="643"/>
      <c r="DG13" s="643"/>
      <c r="DH13" s="643"/>
      <c r="DI13" s="643"/>
      <c r="DJ13" s="643"/>
      <c r="DK13" s="643"/>
      <c r="DL13" s="643"/>
      <c r="DM13" s="643"/>
      <c r="DN13" s="643"/>
      <c r="DO13" s="643"/>
      <c r="DP13" s="644"/>
      <c r="DQ13" s="648">
        <v>
12258023</v>
      </c>
      <c r="DR13" s="643"/>
      <c r="DS13" s="643"/>
      <c r="DT13" s="643"/>
      <c r="DU13" s="643"/>
      <c r="DV13" s="643"/>
      <c r="DW13" s="643"/>
      <c r="DX13" s="643"/>
      <c r="DY13" s="643"/>
      <c r="DZ13" s="643"/>
      <c r="EA13" s="643"/>
      <c r="EB13" s="643"/>
      <c r="EC13" s="688"/>
    </row>
    <row r="14" spans="2:143" ht="11.25" customHeight="1" x14ac:dyDescent="0.15">
      <c r="B14" s="639" t="s">
        <v>
251</v>
      </c>
      <c r="C14" s="640"/>
      <c r="D14" s="640"/>
      <c r="E14" s="640"/>
      <c r="F14" s="640"/>
      <c r="G14" s="640"/>
      <c r="H14" s="640"/>
      <c r="I14" s="640"/>
      <c r="J14" s="640"/>
      <c r="K14" s="640"/>
      <c r="L14" s="640"/>
      <c r="M14" s="640"/>
      <c r="N14" s="640"/>
      <c r="O14" s="640"/>
      <c r="P14" s="640"/>
      <c r="Q14" s="641"/>
      <c r="R14" s="642">
        <v>
59</v>
      </c>
      <c r="S14" s="643"/>
      <c r="T14" s="643"/>
      <c r="U14" s="643"/>
      <c r="V14" s="643"/>
      <c r="W14" s="643"/>
      <c r="X14" s="643"/>
      <c r="Y14" s="644"/>
      <c r="Z14" s="675">
        <v>
0</v>
      </c>
      <c r="AA14" s="675"/>
      <c r="AB14" s="675"/>
      <c r="AC14" s="675"/>
      <c r="AD14" s="676">
        <v>
59</v>
      </c>
      <c r="AE14" s="676"/>
      <c r="AF14" s="676"/>
      <c r="AG14" s="676"/>
      <c r="AH14" s="676"/>
      <c r="AI14" s="676"/>
      <c r="AJ14" s="676"/>
      <c r="AK14" s="676"/>
      <c r="AL14" s="645">
        <v>
0</v>
      </c>
      <c r="AM14" s="646"/>
      <c r="AN14" s="646"/>
      <c r="AO14" s="677"/>
      <c r="AP14" s="639" t="s">
        <v>
252</v>
      </c>
      <c r="AQ14" s="640"/>
      <c r="AR14" s="640"/>
      <c r="AS14" s="640"/>
      <c r="AT14" s="640"/>
      <c r="AU14" s="640"/>
      <c r="AV14" s="640"/>
      <c r="AW14" s="640"/>
      <c r="AX14" s="640"/>
      <c r="AY14" s="640"/>
      <c r="AZ14" s="640"/>
      <c r="BA14" s="640"/>
      <c r="BB14" s="640"/>
      <c r="BC14" s="640"/>
      <c r="BD14" s="640"/>
      <c r="BE14" s="640"/>
      <c r="BF14" s="641"/>
      <c r="BG14" s="642">
        <v>
279388</v>
      </c>
      <c r="BH14" s="643"/>
      <c r="BI14" s="643"/>
      <c r="BJ14" s="643"/>
      <c r="BK14" s="643"/>
      <c r="BL14" s="643"/>
      <c r="BM14" s="643"/>
      <c r="BN14" s="644"/>
      <c r="BO14" s="675">
        <v>
0.8</v>
      </c>
      <c r="BP14" s="675"/>
      <c r="BQ14" s="675"/>
      <c r="BR14" s="675"/>
      <c r="BS14" s="648" t="s">
        <v>
228</v>
      </c>
      <c r="BT14" s="643"/>
      <c r="BU14" s="643"/>
      <c r="BV14" s="643"/>
      <c r="BW14" s="643"/>
      <c r="BX14" s="643"/>
      <c r="BY14" s="643"/>
      <c r="BZ14" s="643"/>
      <c r="CA14" s="643"/>
      <c r="CB14" s="688"/>
      <c r="CD14" s="689" t="s">
        <v>
253</v>
      </c>
      <c r="CE14" s="686"/>
      <c r="CF14" s="686"/>
      <c r="CG14" s="686"/>
      <c r="CH14" s="686"/>
      <c r="CI14" s="686"/>
      <c r="CJ14" s="686"/>
      <c r="CK14" s="686"/>
      <c r="CL14" s="686"/>
      <c r="CM14" s="686"/>
      <c r="CN14" s="686"/>
      <c r="CO14" s="686"/>
      <c r="CP14" s="686"/>
      <c r="CQ14" s="687"/>
      <c r="CR14" s="642">
        <v>
1353310</v>
      </c>
      <c r="CS14" s="643"/>
      <c r="CT14" s="643"/>
      <c r="CU14" s="643"/>
      <c r="CV14" s="643"/>
      <c r="CW14" s="643"/>
      <c r="CX14" s="643"/>
      <c r="CY14" s="644"/>
      <c r="CZ14" s="675">
        <v>
0.5</v>
      </c>
      <c r="DA14" s="675"/>
      <c r="DB14" s="675"/>
      <c r="DC14" s="675"/>
      <c r="DD14" s="648">
        <v>
572567</v>
      </c>
      <c r="DE14" s="643"/>
      <c r="DF14" s="643"/>
      <c r="DG14" s="643"/>
      <c r="DH14" s="643"/>
      <c r="DI14" s="643"/>
      <c r="DJ14" s="643"/>
      <c r="DK14" s="643"/>
      <c r="DL14" s="643"/>
      <c r="DM14" s="643"/>
      <c r="DN14" s="643"/>
      <c r="DO14" s="643"/>
      <c r="DP14" s="644"/>
      <c r="DQ14" s="648">
        <v>
1057352</v>
      </c>
      <c r="DR14" s="643"/>
      <c r="DS14" s="643"/>
      <c r="DT14" s="643"/>
      <c r="DU14" s="643"/>
      <c r="DV14" s="643"/>
      <c r="DW14" s="643"/>
      <c r="DX14" s="643"/>
      <c r="DY14" s="643"/>
      <c r="DZ14" s="643"/>
      <c r="EA14" s="643"/>
      <c r="EB14" s="643"/>
      <c r="EC14" s="688"/>
    </row>
    <row r="15" spans="2:143" ht="11.25" customHeight="1" x14ac:dyDescent="0.15">
      <c r="B15" s="639" t="s">
        <v>
254</v>
      </c>
      <c r="C15" s="640"/>
      <c r="D15" s="640"/>
      <c r="E15" s="640"/>
      <c r="F15" s="640"/>
      <c r="G15" s="640"/>
      <c r="H15" s="640"/>
      <c r="I15" s="640"/>
      <c r="J15" s="640"/>
      <c r="K15" s="640"/>
      <c r="L15" s="640"/>
      <c r="M15" s="640"/>
      <c r="N15" s="640"/>
      <c r="O15" s="640"/>
      <c r="P15" s="640"/>
      <c r="Q15" s="641"/>
      <c r="R15" s="642" t="s">
        <v>
228</v>
      </c>
      <c r="S15" s="643"/>
      <c r="T15" s="643"/>
      <c r="U15" s="643"/>
      <c r="V15" s="643"/>
      <c r="W15" s="643"/>
      <c r="X15" s="643"/>
      <c r="Y15" s="644"/>
      <c r="Z15" s="675" t="s">
        <v>
228</v>
      </c>
      <c r="AA15" s="675"/>
      <c r="AB15" s="675"/>
      <c r="AC15" s="675"/>
      <c r="AD15" s="676" t="s">
        <v>
228</v>
      </c>
      <c r="AE15" s="676"/>
      <c r="AF15" s="676"/>
      <c r="AG15" s="676"/>
      <c r="AH15" s="676"/>
      <c r="AI15" s="676"/>
      <c r="AJ15" s="676"/>
      <c r="AK15" s="676"/>
      <c r="AL15" s="645" t="s">
        <v>
228</v>
      </c>
      <c r="AM15" s="646"/>
      <c r="AN15" s="646"/>
      <c r="AO15" s="677"/>
      <c r="AP15" s="639" t="s">
        <v>
255</v>
      </c>
      <c r="AQ15" s="640"/>
      <c r="AR15" s="640"/>
      <c r="AS15" s="640"/>
      <c r="AT15" s="640"/>
      <c r="AU15" s="640"/>
      <c r="AV15" s="640"/>
      <c r="AW15" s="640"/>
      <c r="AX15" s="640"/>
      <c r="AY15" s="640"/>
      <c r="AZ15" s="640"/>
      <c r="BA15" s="640"/>
      <c r="BB15" s="640"/>
      <c r="BC15" s="640"/>
      <c r="BD15" s="640"/>
      <c r="BE15" s="640"/>
      <c r="BF15" s="641"/>
      <c r="BG15" s="642">
        <v>
2981112</v>
      </c>
      <c r="BH15" s="643"/>
      <c r="BI15" s="643"/>
      <c r="BJ15" s="643"/>
      <c r="BK15" s="643"/>
      <c r="BL15" s="643"/>
      <c r="BM15" s="643"/>
      <c r="BN15" s="644"/>
      <c r="BO15" s="675">
        <v>
8.4</v>
      </c>
      <c r="BP15" s="675"/>
      <c r="BQ15" s="675"/>
      <c r="BR15" s="675"/>
      <c r="BS15" s="648" t="s">
        <v>
228</v>
      </c>
      <c r="BT15" s="643"/>
      <c r="BU15" s="643"/>
      <c r="BV15" s="643"/>
      <c r="BW15" s="643"/>
      <c r="BX15" s="643"/>
      <c r="BY15" s="643"/>
      <c r="BZ15" s="643"/>
      <c r="CA15" s="643"/>
      <c r="CB15" s="688"/>
      <c r="CD15" s="689" t="s">
        <v>
256</v>
      </c>
      <c r="CE15" s="686"/>
      <c r="CF15" s="686"/>
      <c r="CG15" s="686"/>
      <c r="CH15" s="686"/>
      <c r="CI15" s="686"/>
      <c r="CJ15" s="686"/>
      <c r="CK15" s="686"/>
      <c r="CL15" s="686"/>
      <c r="CM15" s="686"/>
      <c r="CN15" s="686"/>
      <c r="CO15" s="686"/>
      <c r="CP15" s="686"/>
      <c r="CQ15" s="687"/>
      <c r="CR15" s="642">
        <v>
27741220</v>
      </c>
      <c r="CS15" s="643"/>
      <c r="CT15" s="643"/>
      <c r="CU15" s="643"/>
      <c r="CV15" s="643"/>
      <c r="CW15" s="643"/>
      <c r="CX15" s="643"/>
      <c r="CY15" s="644"/>
      <c r="CZ15" s="675">
        <v>
10.7</v>
      </c>
      <c r="DA15" s="675"/>
      <c r="DB15" s="675"/>
      <c r="DC15" s="675"/>
      <c r="DD15" s="648">
        <v>
7855863</v>
      </c>
      <c r="DE15" s="643"/>
      <c r="DF15" s="643"/>
      <c r="DG15" s="643"/>
      <c r="DH15" s="643"/>
      <c r="DI15" s="643"/>
      <c r="DJ15" s="643"/>
      <c r="DK15" s="643"/>
      <c r="DL15" s="643"/>
      <c r="DM15" s="643"/>
      <c r="DN15" s="643"/>
      <c r="DO15" s="643"/>
      <c r="DP15" s="644"/>
      <c r="DQ15" s="648">
        <v>
19604941</v>
      </c>
      <c r="DR15" s="643"/>
      <c r="DS15" s="643"/>
      <c r="DT15" s="643"/>
      <c r="DU15" s="643"/>
      <c r="DV15" s="643"/>
      <c r="DW15" s="643"/>
      <c r="DX15" s="643"/>
      <c r="DY15" s="643"/>
      <c r="DZ15" s="643"/>
      <c r="EA15" s="643"/>
      <c r="EB15" s="643"/>
      <c r="EC15" s="688"/>
    </row>
    <row r="16" spans="2:143" ht="11.25" customHeight="1" x14ac:dyDescent="0.15">
      <c r="B16" s="639" t="s">
        <v>
257</v>
      </c>
      <c r="C16" s="640"/>
      <c r="D16" s="640"/>
      <c r="E16" s="640"/>
      <c r="F16" s="640"/>
      <c r="G16" s="640"/>
      <c r="H16" s="640"/>
      <c r="I16" s="640"/>
      <c r="J16" s="640"/>
      <c r="K16" s="640"/>
      <c r="L16" s="640"/>
      <c r="M16" s="640"/>
      <c r="N16" s="640"/>
      <c r="O16" s="640"/>
      <c r="P16" s="640"/>
      <c r="Q16" s="641"/>
      <c r="R16" s="642">
        <v>
123380</v>
      </c>
      <c r="S16" s="643"/>
      <c r="T16" s="643"/>
      <c r="U16" s="643"/>
      <c r="V16" s="643"/>
      <c r="W16" s="643"/>
      <c r="X16" s="643"/>
      <c r="Y16" s="644"/>
      <c r="Z16" s="675">
        <v>
0</v>
      </c>
      <c r="AA16" s="675"/>
      <c r="AB16" s="675"/>
      <c r="AC16" s="675"/>
      <c r="AD16" s="676">
        <v>
123380</v>
      </c>
      <c r="AE16" s="676"/>
      <c r="AF16" s="676"/>
      <c r="AG16" s="676"/>
      <c r="AH16" s="676"/>
      <c r="AI16" s="676"/>
      <c r="AJ16" s="676"/>
      <c r="AK16" s="676"/>
      <c r="AL16" s="645">
        <v>
0.1</v>
      </c>
      <c r="AM16" s="646"/>
      <c r="AN16" s="646"/>
      <c r="AO16" s="677"/>
      <c r="AP16" s="639" t="s">
        <v>
258</v>
      </c>
      <c r="AQ16" s="640"/>
      <c r="AR16" s="640"/>
      <c r="AS16" s="640"/>
      <c r="AT16" s="640"/>
      <c r="AU16" s="640"/>
      <c r="AV16" s="640"/>
      <c r="AW16" s="640"/>
      <c r="AX16" s="640"/>
      <c r="AY16" s="640"/>
      <c r="AZ16" s="640"/>
      <c r="BA16" s="640"/>
      <c r="BB16" s="640"/>
      <c r="BC16" s="640"/>
      <c r="BD16" s="640"/>
      <c r="BE16" s="640"/>
      <c r="BF16" s="641"/>
      <c r="BG16" s="642" t="s">
        <v>
228</v>
      </c>
      <c r="BH16" s="643"/>
      <c r="BI16" s="643"/>
      <c r="BJ16" s="643"/>
      <c r="BK16" s="643"/>
      <c r="BL16" s="643"/>
      <c r="BM16" s="643"/>
      <c r="BN16" s="644"/>
      <c r="BO16" s="675" t="s">
        <v>
228</v>
      </c>
      <c r="BP16" s="675"/>
      <c r="BQ16" s="675"/>
      <c r="BR16" s="675"/>
      <c r="BS16" s="648" t="s">
        <v>
228</v>
      </c>
      <c r="BT16" s="643"/>
      <c r="BU16" s="643"/>
      <c r="BV16" s="643"/>
      <c r="BW16" s="643"/>
      <c r="BX16" s="643"/>
      <c r="BY16" s="643"/>
      <c r="BZ16" s="643"/>
      <c r="CA16" s="643"/>
      <c r="CB16" s="688"/>
      <c r="CD16" s="689" t="s">
        <v>
259</v>
      </c>
      <c r="CE16" s="686"/>
      <c r="CF16" s="686"/>
      <c r="CG16" s="686"/>
      <c r="CH16" s="686"/>
      <c r="CI16" s="686"/>
      <c r="CJ16" s="686"/>
      <c r="CK16" s="686"/>
      <c r="CL16" s="686"/>
      <c r="CM16" s="686"/>
      <c r="CN16" s="686"/>
      <c r="CO16" s="686"/>
      <c r="CP16" s="686"/>
      <c r="CQ16" s="687"/>
      <c r="CR16" s="642" t="s">
        <v>
228</v>
      </c>
      <c r="CS16" s="643"/>
      <c r="CT16" s="643"/>
      <c r="CU16" s="643"/>
      <c r="CV16" s="643"/>
      <c r="CW16" s="643"/>
      <c r="CX16" s="643"/>
      <c r="CY16" s="644"/>
      <c r="CZ16" s="675" t="s">
        <v>
228</v>
      </c>
      <c r="DA16" s="675"/>
      <c r="DB16" s="675"/>
      <c r="DC16" s="675"/>
      <c r="DD16" s="648" t="s">
        <v>
228</v>
      </c>
      <c r="DE16" s="643"/>
      <c r="DF16" s="643"/>
      <c r="DG16" s="643"/>
      <c r="DH16" s="643"/>
      <c r="DI16" s="643"/>
      <c r="DJ16" s="643"/>
      <c r="DK16" s="643"/>
      <c r="DL16" s="643"/>
      <c r="DM16" s="643"/>
      <c r="DN16" s="643"/>
      <c r="DO16" s="643"/>
      <c r="DP16" s="644"/>
      <c r="DQ16" s="648" t="s">
        <v>
228</v>
      </c>
      <c r="DR16" s="643"/>
      <c r="DS16" s="643"/>
      <c r="DT16" s="643"/>
      <c r="DU16" s="643"/>
      <c r="DV16" s="643"/>
      <c r="DW16" s="643"/>
      <c r="DX16" s="643"/>
      <c r="DY16" s="643"/>
      <c r="DZ16" s="643"/>
      <c r="EA16" s="643"/>
      <c r="EB16" s="643"/>
      <c r="EC16" s="688"/>
    </row>
    <row r="17" spans="2:133" ht="11.25" customHeight="1" x14ac:dyDescent="0.15">
      <c r="B17" s="639" t="s">
        <v>
260</v>
      </c>
      <c r="C17" s="640"/>
      <c r="D17" s="640"/>
      <c r="E17" s="640"/>
      <c r="F17" s="640"/>
      <c r="G17" s="640"/>
      <c r="H17" s="640"/>
      <c r="I17" s="640"/>
      <c r="J17" s="640"/>
      <c r="K17" s="640"/>
      <c r="L17" s="640"/>
      <c r="M17" s="640"/>
      <c r="N17" s="640"/>
      <c r="O17" s="640"/>
      <c r="P17" s="640"/>
      <c r="Q17" s="641"/>
      <c r="R17" s="642" t="s">
        <v>
228</v>
      </c>
      <c r="S17" s="643"/>
      <c r="T17" s="643"/>
      <c r="U17" s="643"/>
      <c r="V17" s="643"/>
      <c r="W17" s="643"/>
      <c r="X17" s="643"/>
      <c r="Y17" s="644"/>
      <c r="Z17" s="675" t="s">
        <v>
228</v>
      </c>
      <c r="AA17" s="675"/>
      <c r="AB17" s="675"/>
      <c r="AC17" s="675"/>
      <c r="AD17" s="676" t="s">
        <v>
228</v>
      </c>
      <c r="AE17" s="676"/>
      <c r="AF17" s="676"/>
      <c r="AG17" s="676"/>
      <c r="AH17" s="676"/>
      <c r="AI17" s="676"/>
      <c r="AJ17" s="676"/>
      <c r="AK17" s="676"/>
      <c r="AL17" s="645" t="s">
        <v>
228</v>
      </c>
      <c r="AM17" s="646"/>
      <c r="AN17" s="646"/>
      <c r="AO17" s="677"/>
      <c r="AP17" s="639" t="s">
        <v>
261</v>
      </c>
      <c r="AQ17" s="640"/>
      <c r="AR17" s="640"/>
      <c r="AS17" s="640"/>
      <c r="AT17" s="640"/>
      <c r="AU17" s="640"/>
      <c r="AV17" s="640"/>
      <c r="AW17" s="640"/>
      <c r="AX17" s="640"/>
      <c r="AY17" s="640"/>
      <c r="AZ17" s="640"/>
      <c r="BA17" s="640"/>
      <c r="BB17" s="640"/>
      <c r="BC17" s="640"/>
      <c r="BD17" s="640"/>
      <c r="BE17" s="640"/>
      <c r="BF17" s="641"/>
      <c r="BG17" s="642" t="s">
        <v>
228</v>
      </c>
      <c r="BH17" s="643"/>
      <c r="BI17" s="643"/>
      <c r="BJ17" s="643"/>
      <c r="BK17" s="643"/>
      <c r="BL17" s="643"/>
      <c r="BM17" s="643"/>
      <c r="BN17" s="644"/>
      <c r="BO17" s="675" t="s">
        <v>
228</v>
      </c>
      <c r="BP17" s="675"/>
      <c r="BQ17" s="675"/>
      <c r="BR17" s="675"/>
      <c r="BS17" s="648" t="s">
        <v>
228</v>
      </c>
      <c r="BT17" s="643"/>
      <c r="BU17" s="643"/>
      <c r="BV17" s="643"/>
      <c r="BW17" s="643"/>
      <c r="BX17" s="643"/>
      <c r="BY17" s="643"/>
      <c r="BZ17" s="643"/>
      <c r="CA17" s="643"/>
      <c r="CB17" s="688"/>
      <c r="CD17" s="689" t="s">
        <v>
262</v>
      </c>
      <c r="CE17" s="686"/>
      <c r="CF17" s="686"/>
      <c r="CG17" s="686"/>
      <c r="CH17" s="686"/>
      <c r="CI17" s="686"/>
      <c r="CJ17" s="686"/>
      <c r="CK17" s="686"/>
      <c r="CL17" s="686"/>
      <c r="CM17" s="686"/>
      <c r="CN17" s="686"/>
      <c r="CO17" s="686"/>
      <c r="CP17" s="686"/>
      <c r="CQ17" s="687"/>
      <c r="CR17" s="642">
        <v>
1238795</v>
      </c>
      <c r="CS17" s="643"/>
      <c r="CT17" s="643"/>
      <c r="CU17" s="643"/>
      <c r="CV17" s="643"/>
      <c r="CW17" s="643"/>
      <c r="CX17" s="643"/>
      <c r="CY17" s="644"/>
      <c r="CZ17" s="675">
        <v>
0.5</v>
      </c>
      <c r="DA17" s="675"/>
      <c r="DB17" s="675"/>
      <c r="DC17" s="675"/>
      <c r="DD17" s="648" t="s">
        <v>
228</v>
      </c>
      <c r="DE17" s="643"/>
      <c r="DF17" s="643"/>
      <c r="DG17" s="643"/>
      <c r="DH17" s="643"/>
      <c r="DI17" s="643"/>
      <c r="DJ17" s="643"/>
      <c r="DK17" s="643"/>
      <c r="DL17" s="643"/>
      <c r="DM17" s="643"/>
      <c r="DN17" s="643"/>
      <c r="DO17" s="643"/>
      <c r="DP17" s="644"/>
      <c r="DQ17" s="648">
        <v>
1238795</v>
      </c>
      <c r="DR17" s="643"/>
      <c r="DS17" s="643"/>
      <c r="DT17" s="643"/>
      <c r="DU17" s="643"/>
      <c r="DV17" s="643"/>
      <c r="DW17" s="643"/>
      <c r="DX17" s="643"/>
      <c r="DY17" s="643"/>
      <c r="DZ17" s="643"/>
      <c r="EA17" s="643"/>
      <c r="EB17" s="643"/>
      <c r="EC17" s="688"/>
    </row>
    <row r="18" spans="2:133" ht="11.25" customHeight="1" x14ac:dyDescent="0.15">
      <c r="B18" s="639" t="s">
        <v>
263</v>
      </c>
      <c r="C18" s="640"/>
      <c r="D18" s="640"/>
      <c r="E18" s="640"/>
      <c r="F18" s="640"/>
      <c r="G18" s="640"/>
      <c r="H18" s="640"/>
      <c r="I18" s="640"/>
      <c r="J18" s="640"/>
      <c r="K18" s="640"/>
      <c r="L18" s="640"/>
      <c r="M18" s="640"/>
      <c r="N18" s="640"/>
      <c r="O18" s="640"/>
      <c r="P18" s="640"/>
      <c r="Q18" s="641"/>
      <c r="R18" s="642">
        <v>
509791</v>
      </c>
      <c r="S18" s="643"/>
      <c r="T18" s="643"/>
      <c r="U18" s="643"/>
      <c r="V18" s="643"/>
      <c r="W18" s="643"/>
      <c r="X18" s="643"/>
      <c r="Y18" s="644"/>
      <c r="Z18" s="675">
        <v>
0.2</v>
      </c>
      <c r="AA18" s="675"/>
      <c r="AB18" s="675"/>
      <c r="AC18" s="675"/>
      <c r="AD18" s="676">
        <v>
509791</v>
      </c>
      <c r="AE18" s="676"/>
      <c r="AF18" s="676"/>
      <c r="AG18" s="676"/>
      <c r="AH18" s="676"/>
      <c r="AI18" s="676"/>
      <c r="AJ18" s="676"/>
      <c r="AK18" s="676"/>
      <c r="AL18" s="645">
        <v>
0.4</v>
      </c>
      <c r="AM18" s="646"/>
      <c r="AN18" s="646"/>
      <c r="AO18" s="677"/>
      <c r="AP18" s="639" t="s">
        <v>
264</v>
      </c>
      <c r="AQ18" s="640"/>
      <c r="AR18" s="640"/>
      <c r="AS18" s="640"/>
      <c r="AT18" s="640"/>
      <c r="AU18" s="640"/>
      <c r="AV18" s="640"/>
      <c r="AW18" s="640"/>
      <c r="AX18" s="640"/>
      <c r="AY18" s="640"/>
      <c r="AZ18" s="640"/>
      <c r="BA18" s="640"/>
      <c r="BB18" s="640"/>
      <c r="BC18" s="640"/>
      <c r="BD18" s="640"/>
      <c r="BE18" s="640"/>
      <c r="BF18" s="641"/>
      <c r="BG18" s="642" t="s">
        <v>
228</v>
      </c>
      <c r="BH18" s="643"/>
      <c r="BI18" s="643"/>
      <c r="BJ18" s="643"/>
      <c r="BK18" s="643"/>
      <c r="BL18" s="643"/>
      <c r="BM18" s="643"/>
      <c r="BN18" s="644"/>
      <c r="BO18" s="675" t="s">
        <v>
228</v>
      </c>
      <c r="BP18" s="675"/>
      <c r="BQ18" s="675"/>
      <c r="BR18" s="675"/>
      <c r="BS18" s="648" t="s">
        <v>
228</v>
      </c>
      <c r="BT18" s="643"/>
      <c r="BU18" s="643"/>
      <c r="BV18" s="643"/>
      <c r="BW18" s="643"/>
      <c r="BX18" s="643"/>
      <c r="BY18" s="643"/>
      <c r="BZ18" s="643"/>
      <c r="CA18" s="643"/>
      <c r="CB18" s="688"/>
      <c r="CD18" s="689" t="s">
        <v>
265</v>
      </c>
      <c r="CE18" s="686"/>
      <c r="CF18" s="686"/>
      <c r="CG18" s="686"/>
      <c r="CH18" s="686"/>
      <c r="CI18" s="686"/>
      <c r="CJ18" s="686"/>
      <c r="CK18" s="686"/>
      <c r="CL18" s="686"/>
      <c r="CM18" s="686"/>
      <c r="CN18" s="686"/>
      <c r="CO18" s="686"/>
      <c r="CP18" s="686"/>
      <c r="CQ18" s="687"/>
      <c r="CR18" s="642" t="s">
        <v>
228</v>
      </c>
      <c r="CS18" s="643"/>
      <c r="CT18" s="643"/>
      <c r="CU18" s="643"/>
      <c r="CV18" s="643"/>
      <c r="CW18" s="643"/>
      <c r="CX18" s="643"/>
      <c r="CY18" s="644"/>
      <c r="CZ18" s="675" t="s">
        <v>
228</v>
      </c>
      <c r="DA18" s="675"/>
      <c r="DB18" s="675"/>
      <c r="DC18" s="675"/>
      <c r="DD18" s="648" t="s">
        <v>
228</v>
      </c>
      <c r="DE18" s="643"/>
      <c r="DF18" s="643"/>
      <c r="DG18" s="643"/>
      <c r="DH18" s="643"/>
      <c r="DI18" s="643"/>
      <c r="DJ18" s="643"/>
      <c r="DK18" s="643"/>
      <c r="DL18" s="643"/>
      <c r="DM18" s="643"/>
      <c r="DN18" s="643"/>
      <c r="DO18" s="643"/>
      <c r="DP18" s="644"/>
      <c r="DQ18" s="648" t="s">
        <v>
228</v>
      </c>
      <c r="DR18" s="643"/>
      <c r="DS18" s="643"/>
      <c r="DT18" s="643"/>
      <c r="DU18" s="643"/>
      <c r="DV18" s="643"/>
      <c r="DW18" s="643"/>
      <c r="DX18" s="643"/>
      <c r="DY18" s="643"/>
      <c r="DZ18" s="643"/>
      <c r="EA18" s="643"/>
      <c r="EB18" s="643"/>
      <c r="EC18" s="688"/>
    </row>
    <row r="19" spans="2:133" ht="11.25" customHeight="1" x14ac:dyDescent="0.15">
      <c r="B19" s="639" t="s">
        <v>
266</v>
      </c>
      <c r="C19" s="640"/>
      <c r="D19" s="640"/>
      <c r="E19" s="640"/>
      <c r="F19" s="640"/>
      <c r="G19" s="640"/>
      <c r="H19" s="640"/>
      <c r="I19" s="640"/>
      <c r="J19" s="640"/>
      <c r="K19" s="640"/>
      <c r="L19" s="640"/>
      <c r="M19" s="640"/>
      <c r="N19" s="640"/>
      <c r="O19" s="640"/>
      <c r="P19" s="640"/>
      <c r="Q19" s="641"/>
      <c r="R19" s="642">
        <v>
431545</v>
      </c>
      <c r="S19" s="643"/>
      <c r="T19" s="643"/>
      <c r="U19" s="643"/>
      <c r="V19" s="643"/>
      <c r="W19" s="643"/>
      <c r="X19" s="643"/>
      <c r="Y19" s="644"/>
      <c r="Z19" s="675">
        <v>
0.2</v>
      </c>
      <c r="AA19" s="675"/>
      <c r="AB19" s="675"/>
      <c r="AC19" s="675"/>
      <c r="AD19" s="676">
        <v>
431545</v>
      </c>
      <c r="AE19" s="676"/>
      <c r="AF19" s="676"/>
      <c r="AG19" s="676"/>
      <c r="AH19" s="676"/>
      <c r="AI19" s="676"/>
      <c r="AJ19" s="676"/>
      <c r="AK19" s="676"/>
      <c r="AL19" s="645">
        <v>
0.4</v>
      </c>
      <c r="AM19" s="646"/>
      <c r="AN19" s="646"/>
      <c r="AO19" s="677"/>
      <c r="AP19" s="639" t="s">
        <v>
267</v>
      </c>
      <c r="AQ19" s="640"/>
      <c r="AR19" s="640"/>
      <c r="AS19" s="640"/>
      <c r="AT19" s="640"/>
      <c r="AU19" s="640"/>
      <c r="AV19" s="640"/>
      <c r="AW19" s="640"/>
      <c r="AX19" s="640"/>
      <c r="AY19" s="640"/>
      <c r="AZ19" s="640"/>
      <c r="BA19" s="640"/>
      <c r="BB19" s="640"/>
      <c r="BC19" s="640"/>
      <c r="BD19" s="640"/>
      <c r="BE19" s="640"/>
      <c r="BF19" s="641"/>
      <c r="BG19" s="642">
        <v>
4121</v>
      </c>
      <c r="BH19" s="643"/>
      <c r="BI19" s="643"/>
      <c r="BJ19" s="643"/>
      <c r="BK19" s="643"/>
      <c r="BL19" s="643"/>
      <c r="BM19" s="643"/>
      <c r="BN19" s="644"/>
      <c r="BO19" s="675">
        <v>
0</v>
      </c>
      <c r="BP19" s="675"/>
      <c r="BQ19" s="675"/>
      <c r="BR19" s="675"/>
      <c r="BS19" s="648" t="s">
        <v>
228</v>
      </c>
      <c r="BT19" s="643"/>
      <c r="BU19" s="643"/>
      <c r="BV19" s="643"/>
      <c r="BW19" s="643"/>
      <c r="BX19" s="643"/>
      <c r="BY19" s="643"/>
      <c r="BZ19" s="643"/>
      <c r="CA19" s="643"/>
      <c r="CB19" s="688"/>
      <c r="CD19" s="689" t="s">
        <v>
268</v>
      </c>
      <c r="CE19" s="686"/>
      <c r="CF19" s="686"/>
      <c r="CG19" s="686"/>
      <c r="CH19" s="686"/>
      <c r="CI19" s="686"/>
      <c r="CJ19" s="686"/>
      <c r="CK19" s="686"/>
      <c r="CL19" s="686"/>
      <c r="CM19" s="686"/>
      <c r="CN19" s="686"/>
      <c r="CO19" s="686"/>
      <c r="CP19" s="686"/>
      <c r="CQ19" s="687"/>
      <c r="CR19" s="642" t="s">
        <v>
228</v>
      </c>
      <c r="CS19" s="643"/>
      <c r="CT19" s="643"/>
      <c r="CU19" s="643"/>
      <c r="CV19" s="643"/>
      <c r="CW19" s="643"/>
      <c r="CX19" s="643"/>
      <c r="CY19" s="644"/>
      <c r="CZ19" s="675" t="s">
        <v>
228</v>
      </c>
      <c r="DA19" s="675"/>
      <c r="DB19" s="675"/>
      <c r="DC19" s="675"/>
      <c r="DD19" s="648" t="s">
        <v>
228</v>
      </c>
      <c r="DE19" s="643"/>
      <c r="DF19" s="643"/>
      <c r="DG19" s="643"/>
      <c r="DH19" s="643"/>
      <c r="DI19" s="643"/>
      <c r="DJ19" s="643"/>
      <c r="DK19" s="643"/>
      <c r="DL19" s="643"/>
      <c r="DM19" s="643"/>
      <c r="DN19" s="643"/>
      <c r="DO19" s="643"/>
      <c r="DP19" s="644"/>
      <c r="DQ19" s="648" t="s">
        <v>
228</v>
      </c>
      <c r="DR19" s="643"/>
      <c r="DS19" s="643"/>
      <c r="DT19" s="643"/>
      <c r="DU19" s="643"/>
      <c r="DV19" s="643"/>
      <c r="DW19" s="643"/>
      <c r="DX19" s="643"/>
      <c r="DY19" s="643"/>
      <c r="DZ19" s="643"/>
      <c r="EA19" s="643"/>
      <c r="EB19" s="643"/>
      <c r="EC19" s="688"/>
    </row>
    <row r="20" spans="2:133" ht="11.25" customHeight="1" x14ac:dyDescent="0.15">
      <c r="B20" s="639" t="s">
        <v>
269</v>
      </c>
      <c r="C20" s="640"/>
      <c r="D20" s="640"/>
      <c r="E20" s="640"/>
      <c r="F20" s="640"/>
      <c r="G20" s="640"/>
      <c r="H20" s="640"/>
      <c r="I20" s="640"/>
      <c r="J20" s="640"/>
      <c r="K20" s="640"/>
      <c r="L20" s="640"/>
      <c r="M20" s="640"/>
      <c r="N20" s="640"/>
      <c r="O20" s="640"/>
      <c r="P20" s="640"/>
      <c r="Q20" s="641"/>
      <c r="R20" s="642">
        <v>
70087</v>
      </c>
      <c r="S20" s="643"/>
      <c r="T20" s="643"/>
      <c r="U20" s="643"/>
      <c r="V20" s="643"/>
      <c r="W20" s="643"/>
      <c r="X20" s="643"/>
      <c r="Y20" s="644"/>
      <c r="Z20" s="675">
        <v>
0</v>
      </c>
      <c r="AA20" s="675"/>
      <c r="AB20" s="675"/>
      <c r="AC20" s="675"/>
      <c r="AD20" s="676">
        <v>
70087</v>
      </c>
      <c r="AE20" s="676"/>
      <c r="AF20" s="676"/>
      <c r="AG20" s="676"/>
      <c r="AH20" s="676"/>
      <c r="AI20" s="676"/>
      <c r="AJ20" s="676"/>
      <c r="AK20" s="676"/>
      <c r="AL20" s="645">
        <v>
0.1</v>
      </c>
      <c r="AM20" s="646"/>
      <c r="AN20" s="646"/>
      <c r="AO20" s="677"/>
      <c r="AP20" s="639" t="s">
        <v>
270</v>
      </c>
      <c r="AQ20" s="640"/>
      <c r="AR20" s="640"/>
      <c r="AS20" s="640"/>
      <c r="AT20" s="640"/>
      <c r="AU20" s="640"/>
      <c r="AV20" s="640"/>
      <c r="AW20" s="640"/>
      <c r="AX20" s="640"/>
      <c r="AY20" s="640"/>
      <c r="AZ20" s="640"/>
      <c r="BA20" s="640"/>
      <c r="BB20" s="640"/>
      <c r="BC20" s="640"/>
      <c r="BD20" s="640"/>
      <c r="BE20" s="640"/>
      <c r="BF20" s="641"/>
      <c r="BG20" s="642">
        <v>
4121</v>
      </c>
      <c r="BH20" s="643"/>
      <c r="BI20" s="643"/>
      <c r="BJ20" s="643"/>
      <c r="BK20" s="643"/>
      <c r="BL20" s="643"/>
      <c r="BM20" s="643"/>
      <c r="BN20" s="644"/>
      <c r="BO20" s="675">
        <v>
0</v>
      </c>
      <c r="BP20" s="675"/>
      <c r="BQ20" s="675"/>
      <c r="BR20" s="675"/>
      <c r="BS20" s="648" t="s">
        <v>
228</v>
      </c>
      <c r="BT20" s="643"/>
      <c r="BU20" s="643"/>
      <c r="BV20" s="643"/>
      <c r="BW20" s="643"/>
      <c r="BX20" s="643"/>
      <c r="BY20" s="643"/>
      <c r="BZ20" s="643"/>
      <c r="CA20" s="643"/>
      <c r="CB20" s="688"/>
      <c r="CD20" s="689" t="s">
        <v>
271</v>
      </c>
      <c r="CE20" s="686"/>
      <c r="CF20" s="686"/>
      <c r="CG20" s="686"/>
      <c r="CH20" s="686"/>
      <c r="CI20" s="686"/>
      <c r="CJ20" s="686"/>
      <c r="CK20" s="686"/>
      <c r="CL20" s="686"/>
      <c r="CM20" s="686"/>
      <c r="CN20" s="686"/>
      <c r="CO20" s="686"/>
      <c r="CP20" s="686"/>
      <c r="CQ20" s="687"/>
      <c r="CR20" s="642">
        <v>
259085056</v>
      </c>
      <c r="CS20" s="643"/>
      <c r="CT20" s="643"/>
      <c r="CU20" s="643"/>
      <c r="CV20" s="643"/>
      <c r="CW20" s="643"/>
      <c r="CX20" s="643"/>
      <c r="CY20" s="644"/>
      <c r="CZ20" s="675">
        <v>
100</v>
      </c>
      <c r="DA20" s="675"/>
      <c r="DB20" s="675"/>
      <c r="DC20" s="675"/>
      <c r="DD20" s="648">
        <v>
32286452</v>
      </c>
      <c r="DE20" s="643"/>
      <c r="DF20" s="643"/>
      <c r="DG20" s="643"/>
      <c r="DH20" s="643"/>
      <c r="DI20" s="643"/>
      <c r="DJ20" s="643"/>
      <c r="DK20" s="643"/>
      <c r="DL20" s="643"/>
      <c r="DM20" s="643"/>
      <c r="DN20" s="643"/>
      <c r="DO20" s="643"/>
      <c r="DP20" s="644"/>
      <c r="DQ20" s="648">
        <v>
129818570</v>
      </c>
      <c r="DR20" s="643"/>
      <c r="DS20" s="643"/>
      <c r="DT20" s="643"/>
      <c r="DU20" s="643"/>
      <c r="DV20" s="643"/>
      <c r="DW20" s="643"/>
      <c r="DX20" s="643"/>
      <c r="DY20" s="643"/>
      <c r="DZ20" s="643"/>
      <c r="EA20" s="643"/>
      <c r="EB20" s="643"/>
      <c r="EC20" s="688"/>
    </row>
    <row r="21" spans="2:133" ht="11.25" customHeight="1" x14ac:dyDescent="0.15">
      <c r="B21" s="639" t="s">
        <v>
272</v>
      </c>
      <c r="C21" s="640"/>
      <c r="D21" s="640"/>
      <c r="E21" s="640"/>
      <c r="F21" s="640"/>
      <c r="G21" s="640"/>
      <c r="H21" s="640"/>
      <c r="I21" s="640"/>
      <c r="J21" s="640"/>
      <c r="K21" s="640"/>
      <c r="L21" s="640"/>
      <c r="M21" s="640"/>
      <c r="N21" s="640"/>
      <c r="O21" s="640"/>
      <c r="P21" s="640"/>
      <c r="Q21" s="641"/>
      <c r="R21" s="642">
        <v>
8159</v>
      </c>
      <c r="S21" s="643"/>
      <c r="T21" s="643"/>
      <c r="U21" s="643"/>
      <c r="V21" s="643"/>
      <c r="W21" s="643"/>
      <c r="X21" s="643"/>
      <c r="Y21" s="644"/>
      <c r="Z21" s="675">
        <v>
0</v>
      </c>
      <c r="AA21" s="675"/>
      <c r="AB21" s="675"/>
      <c r="AC21" s="675"/>
      <c r="AD21" s="676">
        <v>
8159</v>
      </c>
      <c r="AE21" s="676"/>
      <c r="AF21" s="676"/>
      <c r="AG21" s="676"/>
      <c r="AH21" s="676"/>
      <c r="AI21" s="676"/>
      <c r="AJ21" s="676"/>
      <c r="AK21" s="676"/>
      <c r="AL21" s="645">
        <v>
0</v>
      </c>
      <c r="AM21" s="646"/>
      <c r="AN21" s="646"/>
      <c r="AO21" s="677"/>
      <c r="AP21" s="737" t="s">
        <v>
273</v>
      </c>
      <c r="AQ21" s="744"/>
      <c r="AR21" s="744"/>
      <c r="AS21" s="744"/>
      <c r="AT21" s="744"/>
      <c r="AU21" s="744"/>
      <c r="AV21" s="744"/>
      <c r="AW21" s="744"/>
      <c r="AX21" s="744"/>
      <c r="AY21" s="744"/>
      <c r="AZ21" s="744"/>
      <c r="BA21" s="744"/>
      <c r="BB21" s="744"/>
      <c r="BC21" s="744"/>
      <c r="BD21" s="744"/>
      <c r="BE21" s="744"/>
      <c r="BF21" s="739"/>
      <c r="BG21" s="642">
        <v>
4121</v>
      </c>
      <c r="BH21" s="643"/>
      <c r="BI21" s="643"/>
      <c r="BJ21" s="643"/>
      <c r="BK21" s="643"/>
      <c r="BL21" s="643"/>
      <c r="BM21" s="643"/>
      <c r="BN21" s="644"/>
      <c r="BO21" s="675">
        <v>
0</v>
      </c>
      <c r="BP21" s="675"/>
      <c r="BQ21" s="675"/>
      <c r="BR21" s="675"/>
      <c r="BS21" s="648" t="s">
        <v>
228</v>
      </c>
      <c r="BT21" s="643"/>
      <c r="BU21" s="643"/>
      <c r="BV21" s="643"/>
      <c r="BW21" s="643"/>
      <c r="BX21" s="643"/>
      <c r="BY21" s="643"/>
      <c r="BZ21" s="643"/>
      <c r="CA21" s="643"/>
      <c r="CB21" s="688"/>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15">
      <c r="B22" s="639" t="s">
        <v>
274</v>
      </c>
      <c r="C22" s="640"/>
      <c r="D22" s="640"/>
      <c r="E22" s="640"/>
      <c r="F22" s="640"/>
      <c r="G22" s="640"/>
      <c r="H22" s="640"/>
      <c r="I22" s="640"/>
      <c r="J22" s="640"/>
      <c r="K22" s="640"/>
      <c r="L22" s="640"/>
      <c r="M22" s="640"/>
      <c r="N22" s="640"/>
      <c r="O22" s="640"/>
      <c r="P22" s="640"/>
      <c r="Q22" s="641"/>
      <c r="R22" s="642" t="s">
        <v>
228</v>
      </c>
      <c r="S22" s="643"/>
      <c r="T22" s="643"/>
      <c r="U22" s="643"/>
      <c r="V22" s="643"/>
      <c r="W22" s="643"/>
      <c r="X22" s="643"/>
      <c r="Y22" s="644"/>
      <c r="Z22" s="675" t="s">
        <v>
228</v>
      </c>
      <c r="AA22" s="675"/>
      <c r="AB22" s="675"/>
      <c r="AC22" s="675"/>
      <c r="AD22" s="676" t="s">
        <v>
228</v>
      </c>
      <c r="AE22" s="676"/>
      <c r="AF22" s="676"/>
      <c r="AG22" s="676"/>
      <c r="AH22" s="676"/>
      <c r="AI22" s="676"/>
      <c r="AJ22" s="676"/>
      <c r="AK22" s="676"/>
      <c r="AL22" s="645" t="s">
        <v>
228</v>
      </c>
      <c r="AM22" s="646"/>
      <c r="AN22" s="646"/>
      <c r="AO22" s="677"/>
      <c r="AP22" s="737" t="s">
        <v>
275</v>
      </c>
      <c r="AQ22" s="744"/>
      <c r="AR22" s="744"/>
      <c r="AS22" s="744"/>
      <c r="AT22" s="744"/>
      <c r="AU22" s="744"/>
      <c r="AV22" s="744"/>
      <c r="AW22" s="744"/>
      <c r="AX22" s="744"/>
      <c r="AY22" s="744"/>
      <c r="AZ22" s="744"/>
      <c r="BA22" s="744"/>
      <c r="BB22" s="744"/>
      <c r="BC22" s="744"/>
      <c r="BD22" s="744"/>
      <c r="BE22" s="744"/>
      <c r="BF22" s="739"/>
      <c r="BG22" s="642" t="s">
        <v>
228</v>
      </c>
      <c r="BH22" s="643"/>
      <c r="BI22" s="643"/>
      <c r="BJ22" s="643"/>
      <c r="BK22" s="643"/>
      <c r="BL22" s="643"/>
      <c r="BM22" s="643"/>
      <c r="BN22" s="644"/>
      <c r="BO22" s="675" t="s">
        <v>
228</v>
      </c>
      <c r="BP22" s="675"/>
      <c r="BQ22" s="675"/>
      <c r="BR22" s="675"/>
      <c r="BS22" s="648" t="s">
        <v>
228</v>
      </c>
      <c r="BT22" s="643"/>
      <c r="BU22" s="643"/>
      <c r="BV22" s="643"/>
      <c r="BW22" s="643"/>
      <c r="BX22" s="643"/>
      <c r="BY22" s="643"/>
      <c r="BZ22" s="643"/>
      <c r="CA22" s="643"/>
      <c r="CB22" s="688"/>
      <c r="CD22" s="746" t="s">
        <v>
276</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15">
      <c r="B23" s="639" t="s">
        <v>
277</v>
      </c>
      <c r="C23" s="640"/>
      <c r="D23" s="640"/>
      <c r="E23" s="640"/>
      <c r="F23" s="640"/>
      <c r="G23" s="640"/>
      <c r="H23" s="640"/>
      <c r="I23" s="640"/>
      <c r="J23" s="640"/>
      <c r="K23" s="640"/>
      <c r="L23" s="640"/>
      <c r="M23" s="640"/>
      <c r="N23" s="640"/>
      <c r="O23" s="640"/>
      <c r="P23" s="640"/>
      <c r="Q23" s="641"/>
      <c r="R23" s="642" t="s">
        <v>
228</v>
      </c>
      <c r="S23" s="643"/>
      <c r="T23" s="643"/>
      <c r="U23" s="643"/>
      <c r="V23" s="643"/>
      <c r="W23" s="643"/>
      <c r="X23" s="643"/>
      <c r="Y23" s="644"/>
      <c r="Z23" s="675" t="s">
        <v>
228</v>
      </c>
      <c r="AA23" s="675"/>
      <c r="AB23" s="675"/>
      <c r="AC23" s="675"/>
      <c r="AD23" s="676" t="s">
        <v>
228</v>
      </c>
      <c r="AE23" s="676"/>
      <c r="AF23" s="676"/>
      <c r="AG23" s="676"/>
      <c r="AH23" s="676"/>
      <c r="AI23" s="676"/>
      <c r="AJ23" s="676"/>
      <c r="AK23" s="676"/>
      <c r="AL23" s="645" t="s">
        <v>
228</v>
      </c>
      <c r="AM23" s="646"/>
      <c r="AN23" s="646"/>
      <c r="AO23" s="677"/>
      <c r="AP23" s="737" t="s">
        <v>
278</v>
      </c>
      <c r="AQ23" s="744"/>
      <c r="AR23" s="744"/>
      <c r="AS23" s="744"/>
      <c r="AT23" s="744"/>
      <c r="AU23" s="744"/>
      <c r="AV23" s="744"/>
      <c r="AW23" s="744"/>
      <c r="AX23" s="744"/>
      <c r="AY23" s="744"/>
      <c r="AZ23" s="744"/>
      <c r="BA23" s="744"/>
      <c r="BB23" s="744"/>
      <c r="BC23" s="744"/>
      <c r="BD23" s="744"/>
      <c r="BE23" s="744"/>
      <c r="BF23" s="739"/>
      <c r="BG23" s="642" t="s">
        <v>
228</v>
      </c>
      <c r="BH23" s="643"/>
      <c r="BI23" s="643"/>
      <c r="BJ23" s="643"/>
      <c r="BK23" s="643"/>
      <c r="BL23" s="643"/>
      <c r="BM23" s="643"/>
      <c r="BN23" s="644"/>
      <c r="BO23" s="675" t="s">
        <v>
228</v>
      </c>
      <c r="BP23" s="675"/>
      <c r="BQ23" s="675"/>
      <c r="BR23" s="675"/>
      <c r="BS23" s="648" t="s">
        <v>
228</v>
      </c>
      <c r="BT23" s="643"/>
      <c r="BU23" s="643"/>
      <c r="BV23" s="643"/>
      <c r="BW23" s="643"/>
      <c r="BX23" s="643"/>
      <c r="BY23" s="643"/>
      <c r="BZ23" s="643"/>
      <c r="CA23" s="643"/>
      <c r="CB23" s="688"/>
      <c r="CD23" s="746" t="s">
        <v>
216</v>
      </c>
      <c r="CE23" s="747"/>
      <c r="CF23" s="747"/>
      <c r="CG23" s="747"/>
      <c r="CH23" s="747"/>
      <c r="CI23" s="747"/>
      <c r="CJ23" s="747"/>
      <c r="CK23" s="747"/>
      <c r="CL23" s="747"/>
      <c r="CM23" s="747"/>
      <c r="CN23" s="747"/>
      <c r="CO23" s="747"/>
      <c r="CP23" s="747"/>
      <c r="CQ23" s="748"/>
      <c r="CR23" s="746" t="s">
        <v>
279</v>
      </c>
      <c r="CS23" s="747"/>
      <c r="CT23" s="747"/>
      <c r="CU23" s="747"/>
      <c r="CV23" s="747"/>
      <c r="CW23" s="747"/>
      <c r="CX23" s="747"/>
      <c r="CY23" s="748"/>
      <c r="CZ23" s="746" t="s">
        <v>
280</v>
      </c>
      <c r="DA23" s="747"/>
      <c r="DB23" s="747"/>
      <c r="DC23" s="748"/>
      <c r="DD23" s="746" t="s">
        <v>
281</v>
      </c>
      <c r="DE23" s="747"/>
      <c r="DF23" s="747"/>
      <c r="DG23" s="747"/>
      <c r="DH23" s="747"/>
      <c r="DI23" s="747"/>
      <c r="DJ23" s="747"/>
      <c r="DK23" s="748"/>
      <c r="DL23" s="755" t="s">
        <v>
282</v>
      </c>
      <c r="DM23" s="756"/>
      <c r="DN23" s="756"/>
      <c r="DO23" s="756"/>
      <c r="DP23" s="756"/>
      <c r="DQ23" s="756"/>
      <c r="DR23" s="756"/>
      <c r="DS23" s="756"/>
      <c r="DT23" s="756"/>
      <c r="DU23" s="756"/>
      <c r="DV23" s="757"/>
      <c r="DW23" s="746" t="s">
        <v>
283</v>
      </c>
      <c r="DX23" s="747"/>
      <c r="DY23" s="747"/>
      <c r="DZ23" s="747"/>
      <c r="EA23" s="747"/>
      <c r="EB23" s="747"/>
      <c r="EC23" s="748"/>
    </row>
    <row r="24" spans="2:133" ht="11.25" customHeight="1" x14ac:dyDescent="0.15">
      <c r="B24" s="639" t="s">
        <v>
284</v>
      </c>
      <c r="C24" s="640"/>
      <c r="D24" s="640"/>
      <c r="E24" s="640"/>
      <c r="F24" s="640"/>
      <c r="G24" s="640"/>
      <c r="H24" s="640"/>
      <c r="I24" s="640"/>
      <c r="J24" s="640"/>
      <c r="K24" s="640"/>
      <c r="L24" s="640"/>
      <c r="M24" s="640"/>
      <c r="N24" s="640"/>
      <c r="O24" s="640"/>
      <c r="P24" s="640"/>
      <c r="Q24" s="641"/>
      <c r="R24" s="642" t="s">
        <v>
228</v>
      </c>
      <c r="S24" s="643"/>
      <c r="T24" s="643"/>
      <c r="U24" s="643"/>
      <c r="V24" s="643"/>
      <c r="W24" s="643"/>
      <c r="X24" s="643"/>
      <c r="Y24" s="644"/>
      <c r="Z24" s="675" t="s">
        <v>
228</v>
      </c>
      <c r="AA24" s="675"/>
      <c r="AB24" s="675"/>
      <c r="AC24" s="675"/>
      <c r="AD24" s="676" t="s">
        <v>
228</v>
      </c>
      <c r="AE24" s="676"/>
      <c r="AF24" s="676"/>
      <c r="AG24" s="676"/>
      <c r="AH24" s="676"/>
      <c r="AI24" s="676"/>
      <c r="AJ24" s="676"/>
      <c r="AK24" s="676"/>
      <c r="AL24" s="645" t="s">
        <v>
228</v>
      </c>
      <c r="AM24" s="646"/>
      <c r="AN24" s="646"/>
      <c r="AO24" s="677"/>
      <c r="AP24" s="737" t="s">
        <v>
285</v>
      </c>
      <c r="AQ24" s="744"/>
      <c r="AR24" s="744"/>
      <c r="AS24" s="744"/>
      <c r="AT24" s="744"/>
      <c r="AU24" s="744"/>
      <c r="AV24" s="744"/>
      <c r="AW24" s="744"/>
      <c r="AX24" s="744"/>
      <c r="AY24" s="744"/>
      <c r="AZ24" s="744"/>
      <c r="BA24" s="744"/>
      <c r="BB24" s="744"/>
      <c r="BC24" s="744"/>
      <c r="BD24" s="744"/>
      <c r="BE24" s="744"/>
      <c r="BF24" s="739"/>
      <c r="BG24" s="642" t="s">
        <v>
228</v>
      </c>
      <c r="BH24" s="643"/>
      <c r="BI24" s="643"/>
      <c r="BJ24" s="643"/>
      <c r="BK24" s="643"/>
      <c r="BL24" s="643"/>
      <c r="BM24" s="643"/>
      <c r="BN24" s="644"/>
      <c r="BO24" s="675" t="s">
        <v>
228</v>
      </c>
      <c r="BP24" s="675"/>
      <c r="BQ24" s="675"/>
      <c r="BR24" s="675"/>
      <c r="BS24" s="648" t="s">
        <v>
228</v>
      </c>
      <c r="BT24" s="643"/>
      <c r="BU24" s="643"/>
      <c r="BV24" s="643"/>
      <c r="BW24" s="643"/>
      <c r="BX24" s="643"/>
      <c r="BY24" s="643"/>
      <c r="BZ24" s="643"/>
      <c r="CA24" s="643"/>
      <c r="CB24" s="688"/>
      <c r="CD24" s="700" t="s">
        <v>
286</v>
      </c>
      <c r="CE24" s="701"/>
      <c r="CF24" s="701"/>
      <c r="CG24" s="701"/>
      <c r="CH24" s="701"/>
      <c r="CI24" s="701"/>
      <c r="CJ24" s="701"/>
      <c r="CK24" s="701"/>
      <c r="CL24" s="701"/>
      <c r="CM24" s="701"/>
      <c r="CN24" s="701"/>
      <c r="CO24" s="701"/>
      <c r="CP24" s="701"/>
      <c r="CQ24" s="702"/>
      <c r="CR24" s="697">
        <v>
102076503</v>
      </c>
      <c r="CS24" s="698"/>
      <c r="CT24" s="698"/>
      <c r="CU24" s="698"/>
      <c r="CV24" s="698"/>
      <c r="CW24" s="698"/>
      <c r="CX24" s="698"/>
      <c r="CY24" s="741"/>
      <c r="CZ24" s="742">
        <v>
39.4</v>
      </c>
      <c r="DA24" s="715"/>
      <c r="DB24" s="715"/>
      <c r="DC24" s="745"/>
      <c r="DD24" s="740">
        <v>
54249196</v>
      </c>
      <c r="DE24" s="698"/>
      <c r="DF24" s="698"/>
      <c r="DG24" s="698"/>
      <c r="DH24" s="698"/>
      <c r="DI24" s="698"/>
      <c r="DJ24" s="698"/>
      <c r="DK24" s="741"/>
      <c r="DL24" s="740">
        <v>
53662141</v>
      </c>
      <c r="DM24" s="698"/>
      <c r="DN24" s="698"/>
      <c r="DO24" s="698"/>
      <c r="DP24" s="698"/>
      <c r="DQ24" s="698"/>
      <c r="DR24" s="698"/>
      <c r="DS24" s="698"/>
      <c r="DT24" s="698"/>
      <c r="DU24" s="698"/>
      <c r="DV24" s="741"/>
      <c r="DW24" s="742">
        <v>
44.6</v>
      </c>
      <c r="DX24" s="715"/>
      <c r="DY24" s="715"/>
      <c r="DZ24" s="715"/>
      <c r="EA24" s="715"/>
      <c r="EB24" s="715"/>
      <c r="EC24" s="743"/>
    </row>
    <row r="25" spans="2:133" ht="11.25" customHeight="1" x14ac:dyDescent="0.15">
      <c r="B25" s="639" t="s">
        <v>
287</v>
      </c>
      <c r="C25" s="640"/>
      <c r="D25" s="640"/>
      <c r="E25" s="640"/>
      <c r="F25" s="640"/>
      <c r="G25" s="640"/>
      <c r="H25" s="640"/>
      <c r="I25" s="640"/>
      <c r="J25" s="640"/>
      <c r="K25" s="640"/>
      <c r="L25" s="640"/>
      <c r="M25" s="640"/>
      <c r="N25" s="640"/>
      <c r="O25" s="640"/>
      <c r="P25" s="640"/>
      <c r="Q25" s="641"/>
      <c r="R25" s="642" t="s">
        <v>
228</v>
      </c>
      <c r="S25" s="643"/>
      <c r="T25" s="643"/>
      <c r="U25" s="643"/>
      <c r="V25" s="643"/>
      <c r="W25" s="643"/>
      <c r="X25" s="643"/>
      <c r="Y25" s="644"/>
      <c r="Z25" s="675" t="s">
        <v>
228</v>
      </c>
      <c r="AA25" s="675"/>
      <c r="AB25" s="675"/>
      <c r="AC25" s="675"/>
      <c r="AD25" s="676" t="s">
        <v>
228</v>
      </c>
      <c r="AE25" s="676"/>
      <c r="AF25" s="676"/>
      <c r="AG25" s="676"/>
      <c r="AH25" s="676"/>
      <c r="AI25" s="676"/>
      <c r="AJ25" s="676"/>
      <c r="AK25" s="676"/>
      <c r="AL25" s="645" t="s">
        <v>
228</v>
      </c>
      <c r="AM25" s="646"/>
      <c r="AN25" s="646"/>
      <c r="AO25" s="677"/>
      <c r="AP25" s="737" t="s">
        <v>
288</v>
      </c>
      <c r="AQ25" s="744"/>
      <c r="AR25" s="744"/>
      <c r="AS25" s="744"/>
      <c r="AT25" s="744"/>
      <c r="AU25" s="744"/>
      <c r="AV25" s="744"/>
      <c r="AW25" s="744"/>
      <c r="AX25" s="744"/>
      <c r="AY25" s="744"/>
      <c r="AZ25" s="744"/>
      <c r="BA25" s="744"/>
      <c r="BB25" s="744"/>
      <c r="BC25" s="744"/>
      <c r="BD25" s="744"/>
      <c r="BE25" s="744"/>
      <c r="BF25" s="739"/>
      <c r="BG25" s="642" t="s">
        <v>
228</v>
      </c>
      <c r="BH25" s="643"/>
      <c r="BI25" s="643"/>
      <c r="BJ25" s="643"/>
      <c r="BK25" s="643"/>
      <c r="BL25" s="643"/>
      <c r="BM25" s="643"/>
      <c r="BN25" s="644"/>
      <c r="BO25" s="675" t="s">
        <v>
228</v>
      </c>
      <c r="BP25" s="675"/>
      <c r="BQ25" s="675"/>
      <c r="BR25" s="675"/>
      <c r="BS25" s="648" t="s">
        <v>
228</v>
      </c>
      <c r="BT25" s="643"/>
      <c r="BU25" s="643"/>
      <c r="BV25" s="643"/>
      <c r="BW25" s="643"/>
      <c r="BX25" s="643"/>
      <c r="BY25" s="643"/>
      <c r="BZ25" s="643"/>
      <c r="CA25" s="643"/>
      <c r="CB25" s="688"/>
      <c r="CD25" s="689" t="s">
        <v>
289</v>
      </c>
      <c r="CE25" s="686"/>
      <c r="CF25" s="686"/>
      <c r="CG25" s="686"/>
      <c r="CH25" s="686"/>
      <c r="CI25" s="686"/>
      <c r="CJ25" s="686"/>
      <c r="CK25" s="686"/>
      <c r="CL25" s="686"/>
      <c r="CM25" s="686"/>
      <c r="CN25" s="686"/>
      <c r="CO25" s="686"/>
      <c r="CP25" s="686"/>
      <c r="CQ25" s="687"/>
      <c r="CR25" s="642">
        <v>
29500856</v>
      </c>
      <c r="CS25" s="661"/>
      <c r="CT25" s="661"/>
      <c r="CU25" s="661"/>
      <c r="CV25" s="661"/>
      <c r="CW25" s="661"/>
      <c r="CX25" s="661"/>
      <c r="CY25" s="662"/>
      <c r="CZ25" s="645">
        <v>
11.4</v>
      </c>
      <c r="DA25" s="663"/>
      <c r="DB25" s="663"/>
      <c r="DC25" s="664"/>
      <c r="DD25" s="648">
        <v>
27650108</v>
      </c>
      <c r="DE25" s="661"/>
      <c r="DF25" s="661"/>
      <c r="DG25" s="661"/>
      <c r="DH25" s="661"/>
      <c r="DI25" s="661"/>
      <c r="DJ25" s="661"/>
      <c r="DK25" s="662"/>
      <c r="DL25" s="648">
        <v>
27184682</v>
      </c>
      <c r="DM25" s="661"/>
      <c r="DN25" s="661"/>
      <c r="DO25" s="661"/>
      <c r="DP25" s="661"/>
      <c r="DQ25" s="661"/>
      <c r="DR25" s="661"/>
      <c r="DS25" s="661"/>
      <c r="DT25" s="661"/>
      <c r="DU25" s="661"/>
      <c r="DV25" s="662"/>
      <c r="DW25" s="645">
        <v>
22.6</v>
      </c>
      <c r="DX25" s="663"/>
      <c r="DY25" s="663"/>
      <c r="DZ25" s="663"/>
      <c r="EA25" s="663"/>
      <c r="EB25" s="663"/>
      <c r="EC25" s="681"/>
    </row>
    <row r="26" spans="2:133" ht="11.25" customHeight="1" x14ac:dyDescent="0.15">
      <c r="B26" s="639" t="s">
        <v>
290</v>
      </c>
      <c r="C26" s="640"/>
      <c r="D26" s="640"/>
      <c r="E26" s="640"/>
      <c r="F26" s="640"/>
      <c r="G26" s="640"/>
      <c r="H26" s="640"/>
      <c r="I26" s="640"/>
      <c r="J26" s="640"/>
      <c r="K26" s="640"/>
      <c r="L26" s="640"/>
      <c r="M26" s="640"/>
      <c r="N26" s="640"/>
      <c r="O26" s="640"/>
      <c r="P26" s="640"/>
      <c r="Q26" s="641"/>
      <c r="R26" s="642">
        <v>
47037898</v>
      </c>
      <c r="S26" s="643"/>
      <c r="T26" s="643"/>
      <c r="U26" s="643"/>
      <c r="V26" s="643"/>
      <c r="W26" s="643"/>
      <c r="X26" s="643"/>
      <c r="Y26" s="644"/>
      <c r="Z26" s="675">
        <v>
17.2</v>
      </c>
      <c r="AA26" s="675"/>
      <c r="AB26" s="675"/>
      <c r="AC26" s="675"/>
      <c r="AD26" s="676">
        <v>
47037898</v>
      </c>
      <c r="AE26" s="676"/>
      <c r="AF26" s="676"/>
      <c r="AG26" s="676"/>
      <c r="AH26" s="676"/>
      <c r="AI26" s="676"/>
      <c r="AJ26" s="676"/>
      <c r="AK26" s="676"/>
      <c r="AL26" s="645">
        <v>
39.1</v>
      </c>
      <c r="AM26" s="646"/>
      <c r="AN26" s="646"/>
      <c r="AO26" s="677"/>
      <c r="AP26" s="737" t="s">
        <v>
291</v>
      </c>
      <c r="AQ26" s="738"/>
      <c r="AR26" s="738"/>
      <c r="AS26" s="738"/>
      <c r="AT26" s="738"/>
      <c r="AU26" s="738"/>
      <c r="AV26" s="738"/>
      <c r="AW26" s="738"/>
      <c r="AX26" s="738"/>
      <c r="AY26" s="738"/>
      <c r="AZ26" s="738"/>
      <c r="BA26" s="738"/>
      <c r="BB26" s="738"/>
      <c r="BC26" s="738"/>
      <c r="BD26" s="738"/>
      <c r="BE26" s="738"/>
      <c r="BF26" s="739"/>
      <c r="BG26" s="642" t="s">
        <v>
228</v>
      </c>
      <c r="BH26" s="643"/>
      <c r="BI26" s="643"/>
      <c r="BJ26" s="643"/>
      <c r="BK26" s="643"/>
      <c r="BL26" s="643"/>
      <c r="BM26" s="643"/>
      <c r="BN26" s="644"/>
      <c r="BO26" s="675" t="s">
        <v>
228</v>
      </c>
      <c r="BP26" s="675"/>
      <c r="BQ26" s="675"/>
      <c r="BR26" s="675"/>
      <c r="BS26" s="648" t="s">
        <v>
228</v>
      </c>
      <c r="BT26" s="643"/>
      <c r="BU26" s="643"/>
      <c r="BV26" s="643"/>
      <c r="BW26" s="643"/>
      <c r="BX26" s="643"/>
      <c r="BY26" s="643"/>
      <c r="BZ26" s="643"/>
      <c r="CA26" s="643"/>
      <c r="CB26" s="688"/>
      <c r="CD26" s="689" t="s">
        <v>
292</v>
      </c>
      <c r="CE26" s="686"/>
      <c r="CF26" s="686"/>
      <c r="CG26" s="686"/>
      <c r="CH26" s="686"/>
      <c r="CI26" s="686"/>
      <c r="CJ26" s="686"/>
      <c r="CK26" s="686"/>
      <c r="CL26" s="686"/>
      <c r="CM26" s="686"/>
      <c r="CN26" s="686"/>
      <c r="CO26" s="686"/>
      <c r="CP26" s="686"/>
      <c r="CQ26" s="687"/>
      <c r="CR26" s="642">
        <v>
17418197</v>
      </c>
      <c r="CS26" s="643"/>
      <c r="CT26" s="643"/>
      <c r="CU26" s="643"/>
      <c r="CV26" s="643"/>
      <c r="CW26" s="643"/>
      <c r="CX26" s="643"/>
      <c r="CY26" s="644"/>
      <c r="CZ26" s="645">
        <v>
6.7</v>
      </c>
      <c r="DA26" s="663"/>
      <c r="DB26" s="663"/>
      <c r="DC26" s="664"/>
      <c r="DD26" s="648">
        <v>
16171349</v>
      </c>
      <c r="DE26" s="643"/>
      <c r="DF26" s="643"/>
      <c r="DG26" s="643"/>
      <c r="DH26" s="643"/>
      <c r="DI26" s="643"/>
      <c r="DJ26" s="643"/>
      <c r="DK26" s="644"/>
      <c r="DL26" s="648" t="s">
        <v>
228</v>
      </c>
      <c r="DM26" s="643"/>
      <c r="DN26" s="643"/>
      <c r="DO26" s="643"/>
      <c r="DP26" s="643"/>
      <c r="DQ26" s="643"/>
      <c r="DR26" s="643"/>
      <c r="DS26" s="643"/>
      <c r="DT26" s="643"/>
      <c r="DU26" s="643"/>
      <c r="DV26" s="644"/>
      <c r="DW26" s="645" t="s">
        <v>
228</v>
      </c>
      <c r="DX26" s="663"/>
      <c r="DY26" s="663"/>
      <c r="DZ26" s="663"/>
      <c r="EA26" s="663"/>
      <c r="EB26" s="663"/>
      <c r="EC26" s="681"/>
    </row>
    <row r="27" spans="2:133" ht="11.25" customHeight="1" x14ac:dyDescent="0.15">
      <c r="B27" s="639" t="s">
        <v>
293</v>
      </c>
      <c r="C27" s="640"/>
      <c r="D27" s="640"/>
      <c r="E27" s="640"/>
      <c r="F27" s="640"/>
      <c r="G27" s="640"/>
      <c r="H27" s="640"/>
      <c r="I27" s="640"/>
      <c r="J27" s="640"/>
      <c r="K27" s="640"/>
      <c r="L27" s="640"/>
      <c r="M27" s="640"/>
      <c r="N27" s="640"/>
      <c r="O27" s="640"/>
      <c r="P27" s="640"/>
      <c r="Q27" s="641"/>
      <c r="R27" s="642">
        <v>
46059</v>
      </c>
      <c r="S27" s="643"/>
      <c r="T27" s="643"/>
      <c r="U27" s="643"/>
      <c r="V27" s="643"/>
      <c r="W27" s="643"/>
      <c r="X27" s="643"/>
      <c r="Y27" s="644"/>
      <c r="Z27" s="675">
        <v>
0</v>
      </c>
      <c r="AA27" s="675"/>
      <c r="AB27" s="675"/>
      <c r="AC27" s="675"/>
      <c r="AD27" s="676">
        <v>
46059</v>
      </c>
      <c r="AE27" s="676"/>
      <c r="AF27" s="676"/>
      <c r="AG27" s="676"/>
      <c r="AH27" s="676"/>
      <c r="AI27" s="676"/>
      <c r="AJ27" s="676"/>
      <c r="AK27" s="676"/>
      <c r="AL27" s="645">
        <v>
0</v>
      </c>
      <c r="AM27" s="646"/>
      <c r="AN27" s="646"/>
      <c r="AO27" s="677"/>
      <c r="AP27" s="639" t="s">
        <v>
294</v>
      </c>
      <c r="AQ27" s="640"/>
      <c r="AR27" s="640"/>
      <c r="AS27" s="640"/>
      <c r="AT27" s="640"/>
      <c r="AU27" s="640"/>
      <c r="AV27" s="640"/>
      <c r="AW27" s="640"/>
      <c r="AX27" s="640"/>
      <c r="AY27" s="640"/>
      <c r="AZ27" s="640"/>
      <c r="BA27" s="640"/>
      <c r="BB27" s="640"/>
      <c r="BC27" s="640"/>
      <c r="BD27" s="640"/>
      <c r="BE27" s="640"/>
      <c r="BF27" s="641"/>
      <c r="BG27" s="642">
        <v>
35416189</v>
      </c>
      <c r="BH27" s="643"/>
      <c r="BI27" s="643"/>
      <c r="BJ27" s="643"/>
      <c r="BK27" s="643"/>
      <c r="BL27" s="643"/>
      <c r="BM27" s="643"/>
      <c r="BN27" s="644"/>
      <c r="BO27" s="675">
        <v>
100</v>
      </c>
      <c r="BP27" s="675"/>
      <c r="BQ27" s="675"/>
      <c r="BR27" s="675"/>
      <c r="BS27" s="648" t="s">
        <v>
228</v>
      </c>
      <c r="BT27" s="643"/>
      <c r="BU27" s="643"/>
      <c r="BV27" s="643"/>
      <c r="BW27" s="643"/>
      <c r="BX27" s="643"/>
      <c r="BY27" s="643"/>
      <c r="BZ27" s="643"/>
      <c r="CA27" s="643"/>
      <c r="CB27" s="688"/>
      <c r="CD27" s="689" t="s">
        <v>
295</v>
      </c>
      <c r="CE27" s="686"/>
      <c r="CF27" s="686"/>
      <c r="CG27" s="686"/>
      <c r="CH27" s="686"/>
      <c r="CI27" s="686"/>
      <c r="CJ27" s="686"/>
      <c r="CK27" s="686"/>
      <c r="CL27" s="686"/>
      <c r="CM27" s="686"/>
      <c r="CN27" s="686"/>
      <c r="CO27" s="686"/>
      <c r="CP27" s="686"/>
      <c r="CQ27" s="687"/>
      <c r="CR27" s="642">
        <v>
71339960</v>
      </c>
      <c r="CS27" s="661"/>
      <c r="CT27" s="661"/>
      <c r="CU27" s="661"/>
      <c r="CV27" s="661"/>
      <c r="CW27" s="661"/>
      <c r="CX27" s="661"/>
      <c r="CY27" s="662"/>
      <c r="CZ27" s="645">
        <v>
27.5</v>
      </c>
      <c r="DA27" s="663"/>
      <c r="DB27" s="663"/>
      <c r="DC27" s="664"/>
      <c r="DD27" s="648">
        <v>
25363401</v>
      </c>
      <c r="DE27" s="661"/>
      <c r="DF27" s="661"/>
      <c r="DG27" s="661"/>
      <c r="DH27" s="661"/>
      <c r="DI27" s="661"/>
      <c r="DJ27" s="661"/>
      <c r="DK27" s="662"/>
      <c r="DL27" s="648">
        <v>
25241772</v>
      </c>
      <c r="DM27" s="661"/>
      <c r="DN27" s="661"/>
      <c r="DO27" s="661"/>
      <c r="DP27" s="661"/>
      <c r="DQ27" s="661"/>
      <c r="DR27" s="661"/>
      <c r="DS27" s="661"/>
      <c r="DT27" s="661"/>
      <c r="DU27" s="661"/>
      <c r="DV27" s="662"/>
      <c r="DW27" s="645">
        <v>
21</v>
      </c>
      <c r="DX27" s="663"/>
      <c r="DY27" s="663"/>
      <c r="DZ27" s="663"/>
      <c r="EA27" s="663"/>
      <c r="EB27" s="663"/>
      <c r="EC27" s="681"/>
    </row>
    <row r="28" spans="2:133" ht="11.25" customHeight="1" x14ac:dyDescent="0.15">
      <c r="B28" s="639" t="s">
        <v>
296</v>
      </c>
      <c r="C28" s="640"/>
      <c r="D28" s="640"/>
      <c r="E28" s="640"/>
      <c r="F28" s="640"/>
      <c r="G28" s="640"/>
      <c r="H28" s="640"/>
      <c r="I28" s="640"/>
      <c r="J28" s="640"/>
      <c r="K28" s="640"/>
      <c r="L28" s="640"/>
      <c r="M28" s="640"/>
      <c r="N28" s="640"/>
      <c r="O28" s="640"/>
      <c r="P28" s="640"/>
      <c r="Q28" s="641"/>
      <c r="R28" s="642">
        <v>
1428283</v>
      </c>
      <c r="S28" s="643"/>
      <c r="T28" s="643"/>
      <c r="U28" s="643"/>
      <c r="V28" s="643"/>
      <c r="W28" s="643"/>
      <c r="X28" s="643"/>
      <c r="Y28" s="644"/>
      <c r="Z28" s="675">
        <v>
0.5</v>
      </c>
      <c r="AA28" s="675"/>
      <c r="AB28" s="675"/>
      <c r="AC28" s="675"/>
      <c r="AD28" s="676" t="s">
        <v>
228</v>
      </c>
      <c r="AE28" s="676"/>
      <c r="AF28" s="676"/>
      <c r="AG28" s="676"/>
      <c r="AH28" s="676"/>
      <c r="AI28" s="676"/>
      <c r="AJ28" s="676"/>
      <c r="AK28" s="676"/>
      <c r="AL28" s="645" t="s">
        <v>
228</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8"/>
      <c r="CD28" s="689" t="s">
        <v>
297</v>
      </c>
      <c r="CE28" s="686"/>
      <c r="CF28" s="686"/>
      <c r="CG28" s="686"/>
      <c r="CH28" s="686"/>
      <c r="CI28" s="686"/>
      <c r="CJ28" s="686"/>
      <c r="CK28" s="686"/>
      <c r="CL28" s="686"/>
      <c r="CM28" s="686"/>
      <c r="CN28" s="686"/>
      <c r="CO28" s="686"/>
      <c r="CP28" s="686"/>
      <c r="CQ28" s="687"/>
      <c r="CR28" s="642">
        <v>
1235687</v>
      </c>
      <c r="CS28" s="643"/>
      <c r="CT28" s="643"/>
      <c r="CU28" s="643"/>
      <c r="CV28" s="643"/>
      <c r="CW28" s="643"/>
      <c r="CX28" s="643"/>
      <c r="CY28" s="644"/>
      <c r="CZ28" s="645">
        <v>
0.5</v>
      </c>
      <c r="DA28" s="663"/>
      <c r="DB28" s="663"/>
      <c r="DC28" s="664"/>
      <c r="DD28" s="648">
        <v>
1235687</v>
      </c>
      <c r="DE28" s="643"/>
      <c r="DF28" s="643"/>
      <c r="DG28" s="643"/>
      <c r="DH28" s="643"/>
      <c r="DI28" s="643"/>
      <c r="DJ28" s="643"/>
      <c r="DK28" s="644"/>
      <c r="DL28" s="648">
        <v>
1235687</v>
      </c>
      <c r="DM28" s="643"/>
      <c r="DN28" s="643"/>
      <c r="DO28" s="643"/>
      <c r="DP28" s="643"/>
      <c r="DQ28" s="643"/>
      <c r="DR28" s="643"/>
      <c r="DS28" s="643"/>
      <c r="DT28" s="643"/>
      <c r="DU28" s="643"/>
      <c r="DV28" s="644"/>
      <c r="DW28" s="645">
        <v>
1</v>
      </c>
      <c r="DX28" s="663"/>
      <c r="DY28" s="663"/>
      <c r="DZ28" s="663"/>
      <c r="EA28" s="663"/>
      <c r="EB28" s="663"/>
      <c r="EC28" s="681"/>
    </row>
    <row r="29" spans="2:133" ht="11.25" customHeight="1" x14ac:dyDescent="0.15">
      <c r="B29" s="639" t="s">
        <v>
298</v>
      </c>
      <c r="C29" s="640"/>
      <c r="D29" s="640"/>
      <c r="E29" s="640"/>
      <c r="F29" s="640"/>
      <c r="G29" s="640"/>
      <c r="H29" s="640"/>
      <c r="I29" s="640"/>
      <c r="J29" s="640"/>
      <c r="K29" s="640"/>
      <c r="L29" s="640"/>
      <c r="M29" s="640"/>
      <c r="N29" s="640"/>
      <c r="O29" s="640"/>
      <c r="P29" s="640"/>
      <c r="Q29" s="641"/>
      <c r="R29" s="642">
        <v>
2207740</v>
      </c>
      <c r="S29" s="643"/>
      <c r="T29" s="643"/>
      <c r="U29" s="643"/>
      <c r="V29" s="643"/>
      <c r="W29" s="643"/>
      <c r="X29" s="643"/>
      <c r="Y29" s="644"/>
      <c r="Z29" s="675">
        <v>
0.8</v>
      </c>
      <c r="AA29" s="675"/>
      <c r="AB29" s="675"/>
      <c r="AC29" s="675"/>
      <c r="AD29" s="676">
        <v>
1507398</v>
      </c>
      <c r="AE29" s="676"/>
      <c r="AF29" s="676"/>
      <c r="AG29" s="676"/>
      <c r="AH29" s="676"/>
      <c r="AI29" s="676"/>
      <c r="AJ29" s="676"/>
      <c r="AK29" s="676"/>
      <c r="AL29" s="645">
        <v>
1.3</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0"/>
      <c r="CD29" s="731" t="s">
        <v>
299</v>
      </c>
      <c r="CE29" s="732"/>
      <c r="CF29" s="689" t="s">
        <v>
69</v>
      </c>
      <c r="CG29" s="686"/>
      <c r="CH29" s="686"/>
      <c r="CI29" s="686"/>
      <c r="CJ29" s="686"/>
      <c r="CK29" s="686"/>
      <c r="CL29" s="686"/>
      <c r="CM29" s="686"/>
      <c r="CN29" s="686"/>
      <c r="CO29" s="686"/>
      <c r="CP29" s="686"/>
      <c r="CQ29" s="687"/>
      <c r="CR29" s="642">
        <v>
1235687</v>
      </c>
      <c r="CS29" s="661"/>
      <c r="CT29" s="661"/>
      <c r="CU29" s="661"/>
      <c r="CV29" s="661"/>
      <c r="CW29" s="661"/>
      <c r="CX29" s="661"/>
      <c r="CY29" s="662"/>
      <c r="CZ29" s="645">
        <v>
0.5</v>
      </c>
      <c r="DA29" s="663"/>
      <c r="DB29" s="663"/>
      <c r="DC29" s="664"/>
      <c r="DD29" s="648">
        <v>
1235687</v>
      </c>
      <c r="DE29" s="661"/>
      <c r="DF29" s="661"/>
      <c r="DG29" s="661"/>
      <c r="DH29" s="661"/>
      <c r="DI29" s="661"/>
      <c r="DJ29" s="661"/>
      <c r="DK29" s="662"/>
      <c r="DL29" s="648">
        <v>
1235687</v>
      </c>
      <c r="DM29" s="661"/>
      <c r="DN29" s="661"/>
      <c r="DO29" s="661"/>
      <c r="DP29" s="661"/>
      <c r="DQ29" s="661"/>
      <c r="DR29" s="661"/>
      <c r="DS29" s="661"/>
      <c r="DT29" s="661"/>
      <c r="DU29" s="661"/>
      <c r="DV29" s="662"/>
      <c r="DW29" s="645">
        <v>
1</v>
      </c>
      <c r="DX29" s="663"/>
      <c r="DY29" s="663"/>
      <c r="DZ29" s="663"/>
      <c r="EA29" s="663"/>
      <c r="EB29" s="663"/>
      <c r="EC29" s="681"/>
    </row>
    <row r="30" spans="2:133" ht="11.25" customHeight="1" x14ac:dyDescent="0.15">
      <c r="B30" s="639" t="s">
        <v>
300</v>
      </c>
      <c r="C30" s="640"/>
      <c r="D30" s="640"/>
      <c r="E30" s="640"/>
      <c r="F30" s="640"/>
      <c r="G30" s="640"/>
      <c r="H30" s="640"/>
      <c r="I30" s="640"/>
      <c r="J30" s="640"/>
      <c r="K30" s="640"/>
      <c r="L30" s="640"/>
      <c r="M30" s="640"/>
      <c r="N30" s="640"/>
      <c r="O30" s="640"/>
      <c r="P30" s="640"/>
      <c r="Q30" s="641"/>
      <c r="R30" s="642">
        <v>
507454</v>
      </c>
      <c r="S30" s="643"/>
      <c r="T30" s="643"/>
      <c r="U30" s="643"/>
      <c r="V30" s="643"/>
      <c r="W30" s="643"/>
      <c r="X30" s="643"/>
      <c r="Y30" s="644"/>
      <c r="Z30" s="675">
        <v>
0.2</v>
      </c>
      <c r="AA30" s="675"/>
      <c r="AB30" s="675"/>
      <c r="AC30" s="675"/>
      <c r="AD30" s="676" t="s">
        <v>
228</v>
      </c>
      <c r="AE30" s="676"/>
      <c r="AF30" s="676"/>
      <c r="AG30" s="676"/>
      <c r="AH30" s="676"/>
      <c r="AI30" s="676"/>
      <c r="AJ30" s="676"/>
      <c r="AK30" s="676"/>
      <c r="AL30" s="645" t="s">
        <v>
228</v>
      </c>
      <c r="AM30" s="646"/>
      <c r="AN30" s="646"/>
      <c r="AO30" s="677"/>
      <c r="AP30" s="703" t="s">
        <v>
216</v>
      </c>
      <c r="AQ30" s="704"/>
      <c r="AR30" s="704"/>
      <c r="AS30" s="704"/>
      <c r="AT30" s="704"/>
      <c r="AU30" s="704"/>
      <c r="AV30" s="704"/>
      <c r="AW30" s="704"/>
      <c r="AX30" s="704"/>
      <c r="AY30" s="704"/>
      <c r="AZ30" s="704"/>
      <c r="BA30" s="704"/>
      <c r="BB30" s="704"/>
      <c r="BC30" s="704"/>
      <c r="BD30" s="704"/>
      <c r="BE30" s="704"/>
      <c r="BF30" s="705"/>
      <c r="BG30" s="703" t="s">
        <v>
301</v>
      </c>
      <c r="BH30" s="728"/>
      <c r="BI30" s="728"/>
      <c r="BJ30" s="728"/>
      <c r="BK30" s="728"/>
      <c r="BL30" s="728"/>
      <c r="BM30" s="728"/>
      <c r="BN30" s="728"/>
      <c r="BO30" s="728"/>
      <c r="BP30" s="728"/>
      <c r="BQ30" s="729"/>
      <c r="BR30" s="703" t="s">
        <v>
302</v>
      </c>
      <c r="BS30" s="728"/>
      <c r="BT30" s="728"/>
      <c r="BU30" s="728"/>
      <c r="BV30" s="728"/>
      <c r="BW30" s="728"/>
      <c r="BX30" s="728"/>
      <c r="BY30" s="728"/>
      <c r="BZ30" s="728"/>
      <c r="CA30" s="728"/>
      <c r="CB30" s="729"/>
      <c r="CD30" s="733"/>
      <c r="CE30" s="734"/>
      <c r="CF30" s="689" t="s">
        <v>
303</v>
      </c>
      <c r="CG30" s="686"/>
      <c r="CH30" s="686"/>
      <c r="CI30" s="686"/>
      <c r="CJ30" s="686"/>
      <c r="CK30" s="686"/>
      <c r="CL30" s="686"/>
      <c r="CM30" s="686"/>
      <c r="CN30" s="686"/>
      <c r="CO30" s="686"/>
      <c r="CP30" s="686"/>
      <c r="CQ30" s="687"/>
      <c r="CR30" s="642">
        <v>
1144657</v>
      </c>
      <c r="CS30" s="643"/>
      <c r="CT30" s="643"/>
      <c r="CU30" s="643"/>
      <c r="CV30" s="643"/>
      <c r="CW30" s="643"/>
      <c r="CX30" s="643"/>
      <c r="CY30" s="644"/>
      <c r="CZ30" s="645">
        <v>
0.4</v>
      </c>
      <c r="DA30" s="663"/>
      <c r="DB30" s="663"/>
      <c r="DC30" s="664"/>
      <c r="DD30" s="648">
        <v>
1144657</v>
      </c>
      <c r="DE30" s="643"/>
      <c r="DF30" s="643"/>
      <c r="DG30" s="643"/>
      <c r="DH30" s="643"/>
      <c r="DI30" s="643"/>
      <c r="DJ30" s="643"/>
      <c r="DK30" s="644"/>
      <c r="DL30" s="648">
        <v>
1144657</v>
      </c>
      <c r="DM30" s="643"/>
      <c r="DN30" s="643"/>
      <c r="DO30" s="643"/>
      <c r="DP30" s="643"/>
      <c r="DQ30" s="643"/>
      <c r="DR30" s="643"/>
      <c r="DS30" s="643"/>
      <c r="DT30" s="643"/>
      <c r="DU30" s="643"/>
      <c r="DV30" s="644"/>
      <c r="DW30" s="645">
        <v>
1</v>
      </c>
      <c r="DX30" s="663"/>
      <c r="DY30" s="663"/>
      <c r="DZ30" s="663"/>
      <c r="EA30" s="663"/>
      <c r="EB30" s="663"/>
      <c r="EC30" s="681"/>
    </row>
    <row r="31" spans="2:133" ht="11.25" customHeight="1" x14ac:dyDescent="0.15">
      <c r="B31" s="639" t="s">
        <v>
304</v>
      </c>
      <c r="C31" s="640"/>
      <c r="D31" s="640"/>
      <c r="E31" s="640"/>
      <c r="F31" s="640"/>
      <c r="G31" s="640"/>
      <c r="H31" s="640"/>
      <c r="I31" s="640"/>
      <c r="J31" s="640"/>
      <c r="K31" s="640"/>
      <c r="L31" s="640"/>
      <c r="M31" s="640"/>
      <c r="N31" s="640"/>
      <c r="O31" s="640"/>
      <c r="P31" s="640"/>
      <c r="Q31" s="641"/>
      <c r="R31" s="642">
        <v>
89901173</v>
      </c>
      <c r="S31" s="643"/>
      <c r="T31" s="643"/>
      <c r="U31" s="643"/>
      <c r="V31" s="643"/>
      <c r="W31" s="643"/>
      <c r="X31" s="643"/>
      <c r="Y31" s="644"/>
      <c r="Z31" s="675">
        <v>
32.799999999999997</v>
      </c>
      <c r="AA31" s="675"/>
      <c r="AB31" s="675"/>
      <c r="AC31" s="675"/>
      <c r="AD31" s="676" t="s">
        <v>
228</v>
      </c>
      <c r="AE31" s="676"/>
      <c r="AF31" s="676"/>
      <c r="AG31" s="676"/>
      <c r="AH31" s="676"/>
      <c r="AI31" s="676"/>
      <c r="AJ31" s="676"/>
      <c r="AK31" s="676"/>
      <c r="AL31" s="645" t="s">
        <v>
228</v>
      </c>
      <c r="AM31" s="646"/>
      <c r="AN31" s="646"/>
      <c r="AO31" s="677"/>
      <c r="AP31" s="717" t="s">
        <v>
305</v>
      </c>
      <c r="AQ31" s="718"/>
      <c r="AR31" s="718"/>
      <c r="AS31" s="718"/>
      <c r="AT31" s="723" t="s">
        <v>
306</v>
      </c>
      <c r="AU31" s="231"/>
      <c r="AV31" s="231"/>
      <c r="AW31" s="231"/>
      <c r="AX31" s="710" t="s">
        <v>
183</v>
      </c>
      <c r="AY31" s="711"/>
      <c r="AZ31" s="711"/>
      <c r="BA31" s="711"/>
      <c r="BB31" s="711"/>
      <c r="BC31" s="711"/>
      <c r="BD31" s="711"/>
      <c r="BE31" s="711"/>
      <c r="BF31" s="712"/>
      <c r="BG31" s="713">
        <v>
98.4</v>
      </c>
      <c r="BH31" s="714"/>
      <c r="BI31" s="714"/>
      <c r="BJ31" s="714"/>
      <c r="BK31" s="714"/>
      <c r="BL31" s="714"/>
      <c r="BM31" s="715">
        <v>
96.1</v>
      </c>
      <c r="BN31" s="714"/>
      <c r="BO31" s="714"/>
      <c r="BP31" s="714"/>
      <c r="BQ31" s="716"/>
      <c r="BR31" s="713">
        <v>
98.4</v>
      </c>
      <c r="BS31" s="714"/>
      <c r="BT31" s="714"/>
      <c r="BU31" s="714"/>
      <c r="BV31" s="714"/>
      <c r="BW31" s="714"/>
      <c r="BX31" s="715">
        <v>
96.2</v>
      </c>
      <c r="BY31" s="714"/>
      <c r="BZ31" s="714"/>
      <c r="CA31" s="714"/>
      <c r="CB31" s="716"/>
      <c r="CD31" s="733"/>
      <c r="CE31" s="734"/>
      <c r="CF31" s="689" t="s">
        <v>
307</v>
      </c>
      <c r="CG31" s="686"/>
      <c r="CH31" s="686"/>
      <c r="CI31" s="686"/>
      <c r="CJ31" s="686"/>
      <c r="CK31" s="686"/>
      <c r="CL31" s="686"/>
      <c r="CM31" s="686"/>
      <c r="CN31" s="686"/>
      <c r="CO31" s="686"/>
      <c r="CP31" s="686"/>
      <c r="CQ31" s="687"/>
      <c r="CR31" s="642">
        <v>
91030</v>
      </c>
      <c r="CS31" s="661"/>
      <c r="CT31" s="661"/>
      <c r="CU31" s="661"/>
      <c r="CV31" s="661"/>
      <c r="CW31" s="661"/>
      <c r="CX31" s="661"/>
      <c r="CY31" s="662"/>
      <c r="CZ31" s="645">
        <v>
0</v>
      </c>
      <c r="DA31" s="663"/>
      <c r="DB31" s="663"/>
      <c r="DC31" s="664"/>
      <c r="DD31" s="648">
        <v>
91030</v>
      </c>
      <c r="DE31" s="661"/>
      <c r="DF31" s="661"/>
      <c r="DG31" s="661"/>
      <c r="DH31" s="661"/>
      <c r="DI31" s="661"/>
      <c r="DJ31" s="661"/>
      <c r="DK31" s="662"/>
      <c r="DL31" s="648">
        <v>
91030</v>
      </c>
      <c r="DM31" s="661"/>
      <c r="DN31" s="661"/>
      <c r="DO31" s="661"/>
      <c r="DP31" s="661"/>
      <c r="DQ31" s="661"/>
      <c r="DR31" s="661"/>
      <c r="DS31" s="661"/>
      <c r="DT31" s="661"/>
      <c r="DU31" s="661"/>
      <c r="DV31" s="662"/>
      <c r="DW31" s="645">
        <v>
0.1</v>
      </c>
      <c r="DX31" s="663"/>
      <c r="DY31" s="663"/>
      <c r="DZ31" s="663"/>
      <c r="EA31" s="663"/>
      <c r="EB31" s="663"/>
      <c r="EC31" s="681"/>
    </row>
    <row r="32" spans="2:133" ht="11.25" customHeight="1" x14ac:dyDescent="0.15">
      <c r="B32" s="706" t="s">
        <v>
308</v>
      </c>
      <c r="C32" s="707"/>
      <c r="D32" s="707"/>
      <c r="E32" s="707"/>
      <c r="F32" s="707"/>
      <c r="G32" s="707"/>
      <c r="H32" s="707"/>
      <c r="I32" s="707"/>
      <c r="J32" s="707"/>
      <c r="K32" s="707"/>
      <c r="L32" s="707"/>
      <c r="M32" s="707"/>
      <c r="N32" s="707"/>
      <c r="O32" s="707"/>
      <c r="P32" s="707"/>
      <c r="Q32" s="708"/>
      <c r="R32" s="642">
        <v>
73965048</v>
      </c>
      <c r="S32" s="643"/>
      <c r="T32" s="643"/>
      <c r="U32" s="643"/>
      <c r="V32" s="643"/>
      <c r="W32" s="643"/>
      <c r="X32" s="643"/>
      <c r="Y32" s="644"/>
      <c r="Z32" s="675">
        <v>
27</v>
      </c>
      <c r="AA32" s="675"/>
      <c r="AB32" s="675"/>
      <c r="AC32" s="675"/>
      <c r="AD32" s="676">
        <v>
71537071</v>
      </c>
      <c r="AE32" s="676"/>
      <c r="AF32" s="676"/>
      <c r="AG32" s="676"/>
      <c r="AH32" s="676"/>
      <c r="AI32" s="676"/>
      <c r="AJ32" s="676"/>
      <c r="AK32" s="676"/>
      <c r="AL32" s="645">
        <v>
59.5</v>
      </c>
      <c r="AM32" s="646"/>
      <c r="AN32" s="646"/>
      <c r="AO32" s="677"/>
      <c r="AP32" s="719"/>
      <c r="AQ32" s="720"/>
      <c r="AR32" s="720"/>
      <c r="AS32" s="720"/>
      <c r="AT32" s="724"/>
      <c r="AU32" s="230" t="s">
        <v>
309</v>
      </c>
      <c r="AV32" s="230"/>
      <c r="AW32" s="230"/>
      <c r="AX32" s="639" t="s">
        <v>
310</v>
      </c>
      <c r="AY32" s="640"/>
      <c r="AZ32" s="640"/>
      <c r="BA32" s="640"/>
      <c r="BB32" s="640"/>
      <c r="BC32" s="640"/>
      <c r="BD32" s="640"/>
      <c r="BE32" s="640"/>
      <c r="BF32" s="641"/>
      <c r="BG32" s="726">
        <v>
98.2</v>
      </c>
      <c r="BH32" s="661"/>
      <c r="BI32" s="661"/>
      <c r="BJ32" s="661"/>
      <c r="BK32" s="661"/>
      <c r="BL32" s="661"/>
      <c r="BM32" s="646">
        <v>
95.8</v>
      </c>
      <c r="BN32" s="727"/>
      <c r="BO32" s="727"/>
      <c r="BP32" s="727"/>
      <c r="BQ32" s="685"/>
      <c r="BR32" s="726">
        <v>
98.3</v>
      </c>
      <c r="BS32" s="661"/>
      <c r="BT32" s="661"/>
      <c r="BU32" s="661"/>
      <c r="BV32" s="661"/>
      <c r="BW32" s="661"/>
      <c r="BX32" s="646">
        <v>
95.9</v>
      </c>
      <c r="BY32" s="727"/>
      <c r="BZ32" s="727"/>
      <c r="CA32" s="727"/>
      <c r="CB32" s="685"/>
      <c r="CD32" s="735"/>
      <c r="CE32" s="736"/>
      <c r="CF32" s="689" t="s">
        <v>
311</v>
      </c>
      <c r="CG32" s="686"/>
      <c r="CH32" s="686"/>
      <c r="CI32" s="686"/>
      <c r="CJ32" s="686"/>
      <c r="CK32" s="686"/>
      <c r="CL32" s="686"/>
      <c r="CM32" s="686"/>
      <c r="CN32" s="686"/>
      <c r="CO32" s="686"/>
      <c r="CP32" s="686"/>
      <c r="CQ32" s="687"/>
      <c r="CR32" s="642" t="s">
        <v>
228</v>
      </c>
      <c r="CS32" s="643"/>
      <c r="CT32" s="643"/>
      <c r="CU32" s="643"/>
      <c r="CV32" s="643"/>
      <c r="CW32" s="643"/>
      <c r="CX32" s="643"/>
      <c r="CY32" s="644"/>
      <c r="CZ32" s="645" t="s">
        <v>
228</v>
      </c>
      <c r="DA32" s="663"/>
      <c r="DB32" s="663"/>
      <c r="DC32" s="664"/>
      <c r="DD32" s="648" t="s">
        <v>
228</v>
      </c>
      <c r="DE32" s="643"/>
      <c r="DF32" s="643"/>
      <c r="DG32" s="643"/>
      <c r="DH32" s="643"/>
      <c r="DI32" s="643"/>
      <c r="DJ32" s="643"/>
      <c r="DK32" s="644"/>
      <c r="DL32" s="648" t="s">
        <v>
228</v>
      </c>
      <c r="DM32" s="643"/>
      <c r="DN32" s="643"/>
      <c r="DO32" s="643"/>
      <c r="DP32" s="643"/>
      <c r="DQ32" s="643"/>
      <c r="DR32" s="643"/>
      <c r="DS32" s="643"/>
      <c r="DT32" s="643"/>
      <c r="DU32" s="643"/>
      <c r="DV32" s="644"/>
      <c r="DW32" s="645" t="s">
        <v>
228</v>
      </c>
      <c r="DX32" s="663"/>
      <c r="DY32" s="663"/>
      <c r="DZ32" s="663"/>
      <c r="EA32" s="663"/>
      <c r="EB32" s="663"/>
      <c r="EC32" s="681"/>
    </row>
    <row r="33" spans="2:133" ht="11.25" customHeight="1" x14ac:dyDescent="0.15">
      <c r="B33" s="639" t="s">
        <v>
312</v>
      </c>
      <c r="C33" s="640"/>
      <c r="D33" s="640"/>
      <c r="E33" s="640"/>
      <c r="F33" s="640"/>
      <c r="G33" s="640"/>
      <c r="H33" s="640"/>
      <c r="I33" s="640"/>
      <c r="J33" s="640"/>
      <c r="K33" s="640"/>
      <c r="L33" s="640"/>
      <c r="M33" s="640"/>
      <c r="N33" s="640"/>
      <c r="O33" s="640"/>
      <c r="P33" s="640"/>
      <c r="Q33" s="641"/>
      <c r="R33" s="642">
        <v>
20151269</v>
      </c>
      <c r="S33" s="643"/>
      <c r="T33" s="643"/>
      <c r="U33" s="643"/>
      <c r="V33" s="643"/>
      <c r="W33" s="643"/>
      <c r="X33" s="643"/>
      <c r="Y33" s="644"/>
      <c r="Z33" s="675">
        <v>
7.4</v>
      </c>
      <c r="AA33" s="675"/>
      <c r="AB33" s="675"/>
      <c r="AC33" s="675"/>
      <c r="AD33" s="676" t="s">
        <v>
228</v>
      </c>
      <c r="AE33" s="676"/>
      <c r="AF33" s="676"/>
      <c r="AG33" s="676"/>
      <c r="AH33" s="676"/>
      <c r="AI33" s="676"/>
      <c r="AJ33" s="676"/>
      <c r="AK33" s="676"/>
      <c r="AL33" s="645" t="s">
        <v>
228</v>
      </c>
      <c r="AM33" s="646"/>
      <c r="AN33" s="646"/>
      <c r="AO33" s="677"/>
      <c r="AP33" s="721"/>
      <c r="AQ33" s="722"/>
      <c r="AR33" s="722"/>
      <c r="AS33" s="722"/>
      <c r="AT33" s="725"/>
      <c r="AU33" s="232"/>
      <c r="AV33" s="232"/>
      <c r="AW33" s="232"/>
      <c r="AX33" s="623" t="s">
        <v>
313</v>
      </c>
      <c r="AY33" s="624"/>
      <c r="AZ33" s="624"/>
      <c r="BA33" s="624"/>
      <c r="BB33" s="624"/>
      <c r="BC33" s="624"/>
      <c r="BD33" s="624"/>
      <c r="BE33" s="624"/>
      <c r="BF33" s="625"/>
      <c r="BG33" s="709" t="s">
        <v>
228</v>
      </c>
      <c r="BH33" s="627"/>
      <c r="BI33" s="627"/>
      <c r="BJ33" s="627"/>
      <c r="BK33" s="627"/>
      <c r="BL33" s="627"/>
      <c r="BM33" s="669" t="s">
        <v>
228</v>
      </c>
      <c r="BN33" s="627"/>
      <c r="BO33" s="627"/>
      <c r="BP33" s="627"/>
      <c r="BQ33" s="671"/>
      <c r="BR33" s="709" t="s">
        <v>
228</v>
      </c>
      <c r="BS33" s="627"/>
      <c r="BT33" s="627"/>
      <c r="BU33" s="627"/>
      <c r="BV33" s="627"/>
      <c r="BW33" s="627"/>
      <c r="BX33" s="669" t="s">
        <v>
228</v>
      </c>
      <c r="BY33" s="627"/>
      <c r="BZ33" s="627"/>
      <c r="CA33" s="627"/>
      <c r="CB33" s="671"/>
      <c r="CD33" s="689" t="s">
        <v>
314</v>
      </c>
      <c r="CE33" s="686"/>
      <c r="CF33" s="686"/>
      <c r="CG33" s="686"/>
      <c r="CH33" s="686"/>
      <c r="CI33" s="686"/>
      <c r="CJ33" s="686"/>
      <c r="CK33" s="686"/>
      <c r="CL33" s="686"/>
      <c r="CM33" s="686"/>
      <c r="CN33" s="686"/>
      <c r="CO33" s="686"/>
      <c r="CP33" s="686"/>
      <c r="CQ33" s="687"/>
      <c r="CR33" s="642">
        <v>
124722101</v>
      </c>
      <c r="CS33" s="661"/>
      <c r="CT33" s="661"/>
      <c r="CU33" s="661"/>
      <c r="CV33" s="661"/>
      <c r="CW33" s="661"/>
      <c r="CX33" s="661"/>
      <c r="CY33" s="662"/>
      <c r="CZ33" s="645">
        <v>
48.1</v>
      </c>
      <c r="DA33" s="663"/>
      <c r="DB33" s="663"/>
      <c r="DC33" s="664"/>
      <c r="DD33" s="648">
        <v>
66785226</v>
      </c>
      <c r="DE33" s="661"/>
      <c r="DF33" s="661"/>
      <c r="DG33" s="661"/>
      <c r="DH33" s="661"/>
      <c r="DI33" s="661"/>
      <c r="DJ33" s="661"/>
      <c r="DK33" s="662"/>
      <c r="DL33" s="648">
        <v>
43843827</v>
      </c>
      <c r="DM33" s="661"/>
      <c r="DN33" s="661"/>
      <c r="DO33" s="661"/>
      <c r="DP33" s="661"/>
      <c r="DQ33" s="661"/>
      <c r="DR33" s="661"/>
      <c r="DS33" s="661"/>
      <c r="DT33" s="661"/>
      <c r="DU33" s="661"/>
      <c r="DV33" s="662"/>
      <c r="DW33" s="645">
        <v>
36.5</v>
      </c>
      <c r="DX33" s="663"/>
      <c r="DY33" s="663"/>
      <c r="DZ33" s="663"/>
      <c r="EA33" s="663"/>
      <c r="EB33" s="663"/>
      <c r="EC33" s="681"/>
    </row>
    <row r="34" spans="2:133" ht="11.25" customHeight="1" x14ac:dyDescent="0.15">
      <c r="B34" s="639" t="s">
        <v>
315</v>
      </c>
      <c r="C34" s="640"/>
      <c r="D34" s="640"/>
      <c r="E34" s="640"/>
      <c r="F34" s="640"/>
      <c r="G34" s="640"/>
      <c r="H34" s="640"/>
      <c r="I34" s="640"/>
      <c r="J34" s="640"/>
      <c r="K34" s="640"/>
      <c r="L34" s="640"/>
      <c r="M34" s="640"/>
      <c r="N34" s="640"/>
      <c r="O34" s="640"/>
      <c r="P34" s="640"/>
      <c r="Q34" s="641"/>
      <c r="R34" s="642">
        <v>
224784</v>
      </c>
      <c r="S34" s="643"/>
      <c r="T34" s="643"/>
      <c r="U34" s="643"/>
      <c r="V34" s="643"/>
      <c r="W34" s="643"/>
      <c r="X34" s="643"/>
      <c r="Y34" s="644"/>
      <c r="Z34" s="675">
        <v>
0.1</v>
      </c>
      <c r="AA34" s="675"/>
      <c r="AB34" s="675"/>
      <c r="AC34" s="675"/>
      <c r="AD34" s="676">
        <v>
96808</v>
      </c>
      <c r="AE34" s="676"/>
      <c r="AF34" s="676"/>
      <c r="AG34" s="676"/>
      <c r="AH34" s="676"/>
      <c r="AI34" s="676"/>
      <c r="AJ34" s="676"/>
      <c r="AK34" s="676"/>
      <c r="AL34" s="645">
        <v>
0.1</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9" t="s">
        <v>
316</v>
      </c>
      <c r="CE34" s="686"/>
      <c r="CF34" s="686"/>
      <c r="CG34" s="686"/>
      <c r="CH34" s="686"/>
      <c r="CI34" s="686"/>
      <c r="CJ34" s="686"/>
      <c r="CK34" s="686"/>
      <c r="CL34" s="686"/>
      <c r="CM34" s="686"/>
      <c r="CN34" s="686"/>
      <c r="CO34" s="686"/>
      <c r="CP34" s="686"/>
      <c r="CQ34" s="687"/>
      <c r="CR34" s="642">
        <v>
31476555</v>
      </c>
      <c r="CS34" s="643"/>
      <c r="CT34" s="643"/>
      <c r="CU34" s="643"/>
      <c r="CV34" s="643"/>
      <c r="CW34" s="643"/>
      <c r="CX34" s="643"/>
      <c r="CY34" s="644"/>
      <c r="CZ34" s="645">
        <v>
12.1</v>
      </c>
      <c r="DA34" s="663"/>
      <c r="DB34" s="663"/>
      <c r="DC34" s="664"/>
      <c r="DD34" s="648">
        <v>
27404030</v>
      </c>
      <c r="DE34" s="643"/>
      <c r="DF34" s="643"/>
      <c r="DG34" s="643"/>
      <c r="DH34" s="643"/>
      <c r="DI34" s="643"/>
      <c r="DJ34" s="643"/>
      <c r="DK34" s="644"/>
      <c r="DL34" s="648">
        <v>
24674888</v>
      </c>
      <c r="DM34" s="643"/>
      <c r="DN34" s="643"/>
      <c r="DO34" s="643"/>
      <c r="DP34" s="643"/>
      <c r="DQ34" s="643"/>
      <c r="DR34" s="643"/>
      <c r="DS34" s="643"/>
      <c r="DT34" s="643"/>
      <c r="DU34" s="643"/>
      <c r="DV34" s="644"/>
      <c r="DW34" s="645">
        <v>
20.5</v>
      </c>
      <c r="DX34" s="663"/>
      <c r="DY34" s="663"/>
      <c r="DZ34" s="663"/>
      <c r="EA34" s="663"/>
      <c r="EB34" s="663"/>
      <c r="EC34" s="681"/>
    </row>
    <row r="35" spans="2:133" ht="11.25" customHeight="1" x14ac:dyDescent="0.15">
      <c r="B35" s="639" t="s">
        <v>
317</v>
      </c>
      <c r="C35" s="640"/>
      <c r="D35" s="640"/>
      <c r="E35" s="640"/>
      <c r="F35" s="640"/>
      <c r="G35" s="640"/>
      <c r="H35" s="640"/>
      <c r="I35" s="640"/>
      <c r="J35" s="640"/>
      <c r="K35" s="640"/>
      <c r="L35" s="640"/>
      <c r="M35" s="640"/>
      <c r="N35" s="640"/>
      <c r="O35" s="640"/>
      <c r="P35" s="640"/>
      <c r="Q35" s="641"/>
      <c r="R35" s="642">
        <v>
44611</v>
      </c>
      <c r="S35" s="643"/>
      <c r="T35" s="643"/>
      <c r="U35" s="643"/>
      <c r="V35" s="643"/>
      <c r="W35" s="643"/>
      <c r="X35" s="643"/>
      <c r="Y35" s="644"/>
      <c r="Z35" s="675">
        <v>
0</v>
      </c>
      <c r="AA35" s="675"/>
      <c r="AB35" s="675"/>
      <c r="AC35" s="675"/>
      <c r="AD35" s="676" t="s">
        <v>
228</v>
      </c>
      <c r="AE35" s="676"/>
      <c r="AF35" s="676"/>
      <c r="AG35" s="676"/>
      <c r="AH35" s="676"/>
      <c r="AI35" s="676"/>
      <c r="AJ35" s="676"/>
      <c r="AK35" s="676"/>
      <c r="AL35" s="645" t="s">
        <v>
228</v>
      </c>
      <c r="AM35" s="646"/>
      <c r="AN35" s="646"/>
      <c r="AO35" s="677"/>
      <c r="AP35" s="235"/>
      <c r="AQ35" s="703" t="s">
        <v>
318</v>
      </c>
      <c r="AR35" s="704"/>
      <c r="AS35" s="704"/>
      <c r="AT35" s="704"/>
      <c r="AU35" s="704"/>
      <c r="AV35" s="704"/>
      <c r="AW35" s="704"/>
      <c r="AX35" s="704"/>
      <c r="AY35" s="704"/>
      <c r="AZ35" s="704"/>
      <c r="BA35" s="704"/>
      <c r="BB35" s="704"/>
      <c r="BC35" s="704"/>
      <c r="BD35" s="704"/>
      <c r="BE35" s="704"/>
      <c r="BF35" s="705"/>
      <c r="BG35" s="703" t="s">
        <v>
319</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9" t="s">
        <v>
320</v>
      </c>
      <c r="CE35" s="686"/>
      <c r="CF35" s="686"/>
      <c r="CG35" s="686"/>
      <c r="CH35" s="686"/>
      <c r="CI35" s="686"/>
      <c r="CJ35" s="686"/>
      <c r="CK35" s="686"/>
      <c r="CL35" s="686"/>
      <c r="CM35" s="686"/>
      <c r="CN35" s="686"/>
      <c r="CO35" s="686"/>
      <c r="CP35" s="686"/>
      <c r="CQ35" s="687"/>
      <c r="CR35" s="642">
        <v>
2202048</v>
      </c>
      <c r="CS35" s="661"/>
      <c r="CT35" s="661"/>
      <c r="CU35" s="661"/>
      <c r="CV35" s="661"/>
      <c r="CW35" s="661"/>
      <c r="CX35" s="661"/>
      <c r="CY35" s="662"/>
      <c r="CZ35" s="645">
        <v>
0.8</v>
      </c>
      <c r="DA35" s="663"/>
      <c r="DB35" s="663"/>
      <c r="DC35" s="664"/>
      <c r="DD35" s="648">
        <v>
2064280</v>
      </c>
      <c r="DE35" s="661"/>
      <c r="DF35" s="661"/>
      <c r="DG35" s="661"/>
      <c r="DH35" s="661"/>
      <c r="DI35" s="661"/>
      <c r="DJ35" s="661"/>
      <c r="DK35" s="662"/>
      <c r="DL35" s="648">
        <v>
2064280</v>
      </c>
      <c r="DM35" s="661"/>
      <c r="DN35" s="661"/>
      <c r="DO35" s="661"/>
      <c r="DP35" s="661"/>
      <c r="DQ35" s="661"/>
      <c r="DR35" s="661"/>
      <c r="DS35" s="661"/>
      <c r="DT35" s="661"/>
      <c r="DU35" s="661"/>
      <c r="DV35" s="662"/>
      <c r="DW35" s="645">
        <v>
1.7</v>
      </c>
      <c r="DX35" s="663"/>
      <c r="DY35" s="663"/>
      <c r="DZ35" s="663"/>
      <c r="EA35" s="663"/>
      <c r="EB35" s="663"/>
      <c r="EC35" s="681"/>
    </row>
    <row r="36" spans="2:133" ht="11.25" customHeight="1" x14ac:dyDescent="0.15">
      <c r="B36" s="639" t="s">
        <v>
321</v>
      </c>
      <c r="C36" s="640"/>
      <c r="D36" s="640"/>
      <c r="E36" s="640"/>
      <c r="F36" s="640"/>
      <c r="G36" s="640"/>
      <c r="H36" s="640"/>
      <c r="I36" s="640"/>
      <c r="J36" s="640"/>
      <c r="K36" s="640"/>
      <c r="L36" s="640"/>
      <c r="M36" s="640"/>
      <c r="N36" s="640"/>
      <c r="O36" s="640"/>
      <c r="P36" s="640"/>
      <c r="Q36" s="641"/>
      <c r="R36" s="642">
        <v>
15517050</v>
      </c>
      <c r="S36" s="643"/>
      <c r="T36" s="643"/>
      <c r="U36" s="643"/>
      <c r="V36" s="643"/>
      <c r="W36" s="643"/>
      <c r="X36" s="643"/>
      <c r="Y36" s="644"/>
      <c r="Z36" s="675">
        <v>
5.7</v>
      </c>
      <c r="AA36" s="675"/>
      <c r="AB36" s="675"/>
      <c r="AC36" s="675"/>
      <c r="AD36" s="676" t="s">
        <v>
228</v>
      </c>
      <c r="AE36" s="676"/>
      <c r="AF36" s="676"/>
      <c r="AG36" s="676"/>
      <c r="AH36" s="676"/>
      <c r="AI36" s="676"/>
      <c r="AJ36" s="676"/>
      <c r="AK36" s="676"/>
      <c r="AL36" s="645" t="s">
        <v>
228</v>
      </c>
      <c r="AM36" s="646"/>
      <c r="AN36" s="646"/>
      <c r="AO36" s="677"/>
      <c r="AP36" s="235"/>
      <c r="AQ36" s="694" t="s">
        <v>
322</v>
      </c>
      <c r="AR36" s="695"/>
      <c r="AS36" s="695"/>
      <c r="AT36" s="695"/>
      <c r="AU36" s="695"/>
      <c r="AV36" s="695"/>
      <c r="AW36" s="695"/>
      <c r="AX36" s="695"/>
      <c r="AY36" s="696"/>
      <c r="AZ36" s="697">
        <v>
16379668</v>
      </c>
      <c r="BA36" s="698"/>
      <c r="BB36" s="698"/>
      <c r="BC36" s="698"/>
      <c r="BD36" s="698"/>
      <c r="BE36" s="698"/>
      <c r="BF36" s="699"/>
      <c r="BG36" s="700" t="s">
        <v>
323</v>
      </c>
      <c r="BH36" s="701"/>
      <c r="BI36" s="701"/>
      <c r="BJ36" s="701"/>
      <c r="BK36" s="701"/>
      <c r="BL36" s="701"/>
      <c r="BM36" s="701"/>
      <c r="BN36" s="701"/>
      <c r="BO36" s="701"/>
      <c r="BP36" s="701"/>
      <c r="BQ36" s="701"/>
      <c r="BR36" s="701"/>
      <c r="BS36" s="701"/>
      <c r="BT36" s="701"/>
      <c r="BU36" s="702"/>
      <c r="BV36" s="697">
        <v>
460468</v>
      </c>
      <c r="BW36" s="698"/>
      <c r="BX36" s="698"/>
      <c r="BY36" s="698"/>
      <c r="BZ36" s="698"/>
      <c r="CA36" s="698"/>
      <c r="CB36" s="699"/>
      <c r="CD36" s="689" t="s">
        <v>
324</v>
      </c>
      <c r="CE36" s="686"/>
      <c r="CF36" s="686"/>
      <c r="CG36" s="686"/>
      <c r="CH36" s="686"/>
      <c r="CI36" s="686"/>
      <c r="CJ36" s="686"/>
      <c r="CK36" s="686"/>
      <c r="CL36" s="686"/>
      <c r="CM36" s="686"/>
      <c r="CN36" s="686"/>
      <c r="CO36" s="686"/>
      <c r="CP36" s="686"/>
      <c r="CQ36" s="687"/>
      <c r="CR36" s="642">
        <v>
59549064</v>
      </c>
      <c r="CS36" s="643"/>
      <c r="CT36" s="643"/>
      <c r="CU36" s="643"/>
      <c r="CV36" s="643"/>
      <c r="CW36" s="643"/>
      <c r="CX36" s="643"/>
      <c r="CY36" s="644"/>
      <c r="CZ36" s="645">
        <v>
23</v>
      </c>
      <c r="DA36" s="663"/>
      <c r="DB36" s="663"/>
      <c r="DC36" s="664"/>
      <c r="DD36" s="648">
        <v>
11377866</v>
      </c>
      <c r="DE36" s="643"/>
      <c r="DF36" s="643"/>
      <c r="DG36" s="643"/>
      <c r="DH36" s="643"/>
      <c r="DI36" s="643"/>
      <c r="DJ36" s="643"/>
      <c r="DK36" s="644"/>
      <c r="DL36" s="648">
        <v>
5757420</v>
      </c>
      <c r="DM36" s="643"/>
      <c r="DN36" s="643"/>
      <c r="DO36" s="643"/>
      <c r="DP36" s="643"/>
      <c r="DQ36" s="643"/>
      <c r="DR36" s="643"/>
      <c r="DS36" s="643"/>
      <c r="DT36" s="643"/>
      <c r="DU36" s="643"/>
      <c r="DV36" s="644"/>
      <c r="DW36" s="645">
        <v>
4.8</v>
      </c>
      <c r="DX36" s="663"/>
      <c r="DY36" s="663"/>
      <c r="DZ36" s="663"/>
      <c r="EA36" s="663"/>
      <c r="EB36" s="663"/>
      <c r="EC36" s="681"/>
    </row>
    <row r="37" spans="2:133" ht="11.25" customHeight="1" x14ac:dyDescent="0.15">
      <c r="B37" s="639" t="s">
        <v>
325</v>
      </c>
      <c r="C37" s="640"/>
      <c r="D37" s="640"/>
      <c r="E37" s="640"/>
      <c r="F37" s="640"/>
      <c r="G37" s="640"/>
      <c r="H37" s="640"/>
      <c r="I37" s="640"/>
      <c r="J37" s="640"/>
      <c r="K37" s="640"/>
      <c r="L37" s="640"/>
      <c r="M37" s="640"/>
      <c r="N37" s="640"/>
      <c r="O37" s="640"/>
      <c r="P37" s="640"/>
      <c r="Q37" s="641"/>
      <c r="R37" s="642">
        <v>
12844333</v>
      </c>
      <c r="S37" s="643"/>
      <c r="T37" s="643"/>
      <c r="U37" s="643"/>
      <c r="V37" s="643"/>
      <c r="W37" s="643"/>
      <c r="X37" s="643"/>
      <c r="Y37" s="644"/>
      <c r="Z37" s="675">
        <v>
4.7</v>
      </c>
      <c r="AA37" s="675"/>
      <c r="AB37" s="675"/>
      <c r="AC37" s="675"/>
      <c r="AD37" s="676" t="s">
        <v>
228</v>
      </c>
      <c r="AE37" s="676"/>
      <c r="AF37" s="676"/>
      <c r="AG37" s="676"/>
      <c r="AH37" s="676"/>
      <c r="AI37" s="676"/>
      <c r="AJ37" s="676"/>
      <c r="AK37" s="676"/>
      <c r="AL37" s="645" t="s">
        <v>
228</v>
      </c>
      <c r="AM37" s="646"/>
      <c r="AN37" s="646"/>
      <c r="AO37" s="677"/>
      <c r="AQ37" s="682" t="s">
        <v>
326</v>
      </c>
      <c r="AR37" s="683"/>
      <c r="AS37" s="683"/>
      <c r="AT37" s="683"/>
      <c r="AU37" s="683"/>
      <c r="AV37" s="683"/>
      <c r="AW37" s="683"/>
      <c r="AX37" s="683"/>
      <c r="AY37" s="684"/>
      <c r="AZ37" s="642">
        <v>
563566</v>
      </c>
      <c r="BA37" s="643"/>
      <c r="BB37" s="643"/>
      <c r="BC37" s="643"/>
      <c r="BD37" s="661"/>
      <c r="BE37" s="661"/>
      <c r="BF37" s="685"/>
      <c r="BG37" s="689" t="s">
        <v>
327</v>
      </c>
      <c r="BH37" s="686"/>
      <c r="BI37" s="686"/>
      <c r="BJ37" s="686"/>
      <c r="BK37" s="686"/>
      <c r="BL37" s="686"/>
      <c r="BM37" s="686"/>
      <c r="BN37" s="686"/>
      <c r="BO37" s="686"/>
      <c r="BP37" s="686"/>
      <c r="BQ37" s="686"/>
      <c r="BR37" s="686"/>
      <c r="BS37" s="686"/>
      <c r="BT37" s="686"/>
      <c r="BU37" s="687"/>
      <c r="BV37" s="642">
        <v>
460468</v>
      </c>
      <c r="BW37" s="643"/>
      <c r="BX37" s="643"/>
      <c r="BY37" s="643"/>
      <c r="BZ37" s="643"/>
      <c r="CA37" s="643"/>
      <c r="CB37" s="688"/>
      <c r="CD37" s="689" t="s">
        <v>
328</v>
      </c>
      <c r="CE37" s="686"/>
      <c r="CF37" s="686"/>
      <c r="CG37" s="686"/>
      <c r="CH37" s="686"/>
      <c r="CI37" s="686"/>
      <c r="CJ37" s="686"/>
      <c r="CK37" s="686"/>
      <c r="CL37" s="686"/>
      <c r="CM37" s="686"/>
      <c r="CN37" s="686"/>
      <c r="CO37" s="686"/>
      <c r="CP37" s="686"/>
      <c r="CQ37" s="687"/>
      <c r="CR37" s="642">
        <v>
1883029</v>
      </c>
      <c r="CS37" s="661"/>
      <c r="CT37" s="661"/>
      <c r="CU37" s="661"/>
      <c r="CV37" s="661"/>
      <c r="CW37" s="661"/>
      <c r="CX37" s="661"/>
      <c r="CY37" s="662"/>
      <c r="CZ37" s="645">
        <v>
0.7</v>
      </c>
      <c r="DA37" s="663"/>
      <c r="DB37" s="663"/>
      <c r="DC37" s="664"/>
      <c r="DD37" s="648">
        <v>
1883029</v>
      </c>
      <c r="DE37" s="661"/>
      <c r="DF37" s="661"/>
      <c r="DG37" s="661"/>
      <c r="DH37" s="661"/>
      <c r="DI37" s="661"/>
      <c r="DJ37" s="661"/>
      <c r="DK37" s="662"/>
      <c r="DL37" s="648">
        <v>
1452764</v>
      </c>
      <c r="DM37" s="661"/>
      <c r="DN37" s="661"/>
      <c r="DO37" s="661"/>
      <c r="DP37" s="661"/>
      <c r="DQ37" s="661"/>
      <c r="DR37" s="661"/>
      <c r="DS37" s="661"/>
      <c r="DT37" s="661"/>
      <c r="DU37" s="661"/>
      <c r="DV37" s="662"/>
      <c r="DW37" s="645">
        <v>
1.2</v>
      </c>
      <c r="DX37" s="663"/>
      <c r="DY37" s="663"/>
      <c r="DZ37" s="663"/>
      <c r="EA37" s="663"/>
      <c r="EB37" s="663"/>
      <c r="EC37" s="681"/>
    </row>
    <row r="38" spans="2:133" ht="11.25" customHeight="1" x14ac:dyDescent="0.15">
      <c r="B38" s="639" t="s">
        <v>
329</v>
      </c>
      <c r="C38" s="640"/>
      <c r="D38" s="640"/>
      <c r="E38" s="640"/>
      <c r="F38" s="640"/>
      <c r="G38" s="640"/>
      <c r="H38" s="640"/>
      <c r="I38" s="640"/>
      <c r="J38" s="640"/>
      <c r="K38" s="640"/>
      <c r="L38" s="640"/>
      <c r="M38" s="640"/>
      <c r="N38" s="640"/>
      <c r="O38" s="640"/>
      <c r="P38" s="640"/>
      <c r="Q38" s="641"/>
      <c r="R38" s="642">
        <v>
8366760</v>
      </c>
      <c r="S38" s="643"/>
      <c r="T38" s="643"/>
      <c r="U38" s="643"/>
      <c r="V38" s="643"/>
      <c r="W38" s="643"/>
      <c r="X38" s="643"/>
      <c r="Y38" s="644"/>
      <c r="Z38" s="675">
        <v>
3.1</v>
      </c>
      <c r="AA38" s="675"/>
      <c r="AB38" s="675"/>
      <c r="AC38" s="675"/>
      <c r="AD38" s="676">
        <v>
233</v>
      </c>
      <c r="AE38" s="676"/>
      <c r="AF38" s="676"/>
      <c r="AG38" s="676"/>
      <c r="AH38" s="676"/>
      <c r="AI38" s="676"/>
      <c r="AJ38" s="676"/>
      <c r="AK38" s="676"/>
      <c r="AL38" s="645">
        <v>
0</v>
      </c>
      <c r="AM38" s="646"/>
      <c r="AN38" s="646"/>
      <c r="AO38" s="677"/>
      <c r="AQ38" s="682" t="s">
        <v>
330</v>
      </c>
      <c r="AR38" s="683"/>
      <c r="AS38" s="683"/>
      <c r="AT38" s="683"/>
      <c r="AU38" s="683"/>
      <c r="AV38" s="683"/>
      <c r="AW38" s="683"/>
      <c r="AX38" s="683"/>
      <c r="AY38" s="684"/>
      <c r="AZ38" s="642" t="s">
        <v>
228</v>
      </c>
      <c r="BA38" s="643"/>
      <c r="BB38" s="643"/>
      <c r="BC38" s="643"/>
      <c r="BD38" s="661"/>
      <c r="BE38" s="661"/>
      <c r="BF38" s="685"/>
      <c r="BG38" s="689" t="s">
        <v>
331</v>
      </c>
      <c r="BH38" s="686"/>
      <c r="BI38" s="686"/>
      <c r="BJ38" s="686"/>
      <c r="BK38" s="686"/>
      <c r="BL38" s="686"/>
      <c r="BM38" s="686"/>
      <c r="BN38" s="686"/>
      <c r="BO38" s="686"/>
      <c r="BP38" s="686"/>
      <c r="BQ38" s="686"/>
      <c r="BR38" s="686"/>
      <c r="BS38" s="686"/>
      <c r="BT38" s="686"/>
      <c r="BU38" s="687"/>
      <c r="BV38" s="642">
        <v>
68248</v>
      </c>
      <c r="BW38" s="643"/>
      <c r="BX38" s="643"/>
      <c r="BY38" s="643"/>
      <c r="BZ38" s="643"/>
      <c r="CA38" s="643"/>
      <c r="CB38" s="688"/>
      <c r="CD38" s="689" t="s">
        <v>
332</v>
      </c>
      <c r="CE38" s="686"/>
      <c r="CF38" s="686"/>
      <c r="CG38" s="686"/>
      <c r="CH38" s="686"/>
      <c r="CI38" s="686"/>
      <c r="CJ38" s="686"/>
      <c r="CK38" s="686"/>
      <c r="CL38" s="686"/>
      <c r="CM38" s="686"/>
      <c r="CN38" s="686"/>
      <c r="CO38" s="686"/>
      <c r="CP38" s="686"/>
      <c r="CQ38" s="687"/>
      <c r="CR38" s="642">
        <v>
16379668</v>
      </c>
      <c r="CS38" s="643"/>
      <c r="CT38" s="643"/>
      <c r="CU38" s="643"/>
      <c r="CV38" s="643"/>
      <c r="CW38" s="643"/>
      <c r="CX38" s="643"/>
      <c r="CY38" s="644"/>
      <c r="CZ38" s="645">
        <v>
6.3</v>
      </c>
      <c r="DA38" s="663"/>
      <c r="DB38" s="663"/>
      <c r="DC38" s="664"/>
      <c r="DD38" s="648">
        <v>
13490572</v>
      </c>
      <c r="DE38" s="643"/>
      <c r="DF38" s="643"/>
      <c r="DG38" s="643"/>
      <c r="DH38" s="643"/>
      <c r="DI38" s="643"/>
      <c r="DJ38" s="643"/>
      <c r="DK38" s="644"/>
      <c r="DL38" s="648">
        <v>
11347239</v>
      </c>
      <c r="DM38" s="643"/>
      <c r="DN38" s="643"/>
      <c r="DO38" s="643"/>
      <c r="DP38" s="643"/>
      <c r="DQ38" s="643"/>
      <c r="DR38" s="643"/>
      <c r="DS38" s="643"/>
      <c r="DT38" s="643"/>
      <c r="DU38" s="643"/>
      <c r="DV38" s="644"/>
      <c r="DW38" s="645">
        <v>
9.4</v>
      </c>
      <c r="DX38" s="663"/>
      <c r="DY38" s="663"/>
      <c r="DZ38" s="663"/>
      <c r="EA38" s="663"/>
      <c r="EB38" s="663"/>
      <c r="EC38" s="681"/>
    </row>
    <row r="39" spans="2:133" ht="11.25" customHeight="1" x14ac:dyDescent="0.15">
      <c r="B39" s="639" t="s">
        <v>
333</v>
      </c>
      <c r="C39" s="640"/>
      <c r="D39" s="640"/>
      <c r="E39" s="640"/>
      <c r="F39" s="640"/>
      <c r="G39" s="640"/>
      <c r="H39" s="640"/>
      <c r="I39" s="640"/>
      <c r="J39" s="640"/>
      <c r="K39" s="640"/>
      <c r="L39" s="640"/>
      <c r="M39" s="640"/>
      <c r="N39" s="640"/>
      <c r="O39" s="640"/>
      <c r="P39" s="640"/>
      <c r="Q39" s="641"/>
      <c r="R39" s="642">
        <v>
1755100</v>
      </c>
      <c r="S39" s="643"/>
      <c r="T39" s="643"/>
      <c r="U39" s="643"/>
      <c r="V39" s="643"/>
      <c r="W39" s="643"/>
      <c r="X39" s="643"/>
      <c r="Y39" s="644"/>
      <c r="Z39" s="675">
        <v>
0.6</v>
      </c>
      <c r="AA39" s="675"/>
      <c r="AB39" s="675"/>
      <c r="AC39" s="675"/>
      <c r="AD39" s="676" t="s">
        <v>
228</v>
      </c>
      <c r="AE39" s="676"/>
      <c r="AF39" s="676"/>
      <c r="AG39" s="676"/>
      <c r="AH39" s="676"/>
      <c r="AI39" s="676"/>
      <c r="AJ39" s="676"/>
      <c r="AK39" s="676"/>
      <c r="AL39" s="645" t="s">
        <v>
228</v>
      </c>
      <c r="AM39" s="646"/>
      <c r="AN39" s="646"/>
      <c r="AO39" s="677"/>
      <c r="AQ39" s="682" t="s">
        <v>
334</v>
      </c>
      <c r="AR39" s="683"/>
      <c r="AS39" s="683"/>
      <c r="AT39" s="683"/>
      <c r="AU39" s="683"/>
      <c r="AV39" s="683"/>
      <c r="AW39" s="683"/>
      <c r="AX39" s="683"/>
      <c r="AY39" s="684"/>
      <c r="AZ39" s="642" t="s">
        <v>
228</v>
      </c>
      <c r="BA39" s="643"/>
      <c r="BB39" s="643"/>
      <c r="BC39" s="643"/>
      <c r="BD39" s="661"/>
      <c r="BE39" s="661"/>
      <c r="BF39" s="685"/>
      <c r="BG39" s="689" t="s">
        <v>
335</v>
      </c>
      <c r="BH39" s="686"/>
      <c r="BI39" s="686"/>
      <c r="BJ39" s="686"/>
      <c r="BK39" s="686"/>
      <c r="BL39" s="686"/>
      <c r="BM39" s="686"/>
      <c r="BN39" s="686"/>
      <c r="BO39" s="686"/>
      <c r="BP39" s="686"/>
      <c r="BQ39" s="686"/>
      <c r="BR39" s="686"/>
      <c r="BS39" s="686"/>
      <c r="BT39" s="686"/>
      <c r="BU39" s="687"/>
      <c r="BV39" s="642">
        <v>
98184</v>
      </c>
      <c r="BW39" s="643"/>
      <c r="BX39" s="643"/>
      <c r="BY39" s="643"/>
      <c r="BZ39" s="643"/>
      <c r="CA39" s="643"/>
      <c r="CB39" s="688"/>
      <c r="CD39" s="689" t="s">
        <v>
336</v>
      </c>
      <c r="CE39" s="686"/>
      <c r="CF39" s="686"/>
      <c r="CG39" s="686"/>
      <c r="CH39" s="686"/>
      <c r="CI39" s="686"/>
      <c r="CJ39" s="686"/>
      <c r="CK39" s="686"/>
      <c r="CL39" s="686"/>
      <c r="CM39" s="686"/>
      <c r="CN39" s="686"/>
      <c r="CO39" s="686"/>
      <c r="CP39" s="686"/>
      <c r="CQ39" s="687"/>
      <c r="CR39" s="642">
        <v>
12594915</v>
      </c>
      <c r="CS39" s="661"/>
      <c r="CT39" s="661"/>
      <c r="CU39" s="661"/>
      <c r="CV39" s="661"/>
      <c r="CW39" s="661"/>
      <c r="CX39" s="661"/>
      <c r="CY39" s="662"/>
      <c r="CZ39" s="645">
        <v>
4.9000000000000004</v>
      </c>
      <c r="DA39" s="663"/>
      <c r="DB39" s="663"/>
      <c r="DC39" s="664"/>
      <c r="DD39" s="648">
        <v>
12448478</v>
      </c>
      <c r="DE39" s="661"/>
      <c r="DF39" s="661"/>
      <c r="DG39" s="661"/>
      <c r="DH39" s="661"/>
      <c r="DI39" s="661"/>
      <c r="DJ39" s="661"/>
      <c r="DK39" s="662"/>
      <c r="DL39" s="648" t="s">
        <v>
228</v>
      </c>
      <c r="DM39" s="661"/>
      <c r="DN39" s="661"/>
      <c r="DO39" s="661"/>
      <c r="DP39" s="661"/>
      <c r="DQ39" s="661"/>
      <c r="DR39" s="661"/>
      <c r="DS39" s="661"/>
      <c r="DT39" s="661"/>
      <c r="DU39" s="661"/>
      <c r="DV39" s="662"/>
      <c r="DW39" s="645" t="s">
        <v>
228</v>
      </c>
      <c r="DX39" s="663"/>
      <c r="DY39" s="663"/>
      <c r="DZ39" s="663"/>
      <c r="EA39" s="663"/>
      <c r="EB39" s="663"/>
      <c r="EC39" s="681"/>
    </row>
    <row r="40" spans="2:133" ht="11.25" customHeight="1" x14ac:dyDescent="0.15">
      <c r="B40" s="639" t="s">
        <v>
337</v>
      </c>
      <c r="C40" s="640"/>
      <c r="D40" s="640"/>
      <c r="E40" s="640"/>
      <c r="F40" s="640"/>
      <c r="G40" s="640"/>
      <c r="H40" s="640"/>
      <c r="I40" s="640"/>
      <c r="J40" s="640"/>
      <c r="K40" s="640"/>
      <c r="L40" s="640"/>
      <c r="M40" s="640"/>
      <c r="N40" s="640"/>
      <c r="O40" s="640"/>
      <c r="P40" s="640"/>
      <c r="Q40" s="641"/>
      <c r="R40" s="642" t="s">
        <v>
228</v>
      </c>
      <c r="S40" s="643"/>
      <c r="T40" s="643"/>
      <c r="U40" s="643"/>
      <c r="V40" s="643"/>
      <c r="W40" s="643"/>
      <c r="X40" s="643"/>
      <c r="Y40" s="644"/>
      <c r="Z40" s="675" t="s">
        <v>
228</v>
      </c>
      <c r="AA40" s="675"/>
      <c r="AB40" s="675"/>
      <c r="AC40" s="675"/>
      <c r="AD40" s="676" t="s">
        <v>
228</v>
      </c>
      <c r="AE40" s="676"/>
      <c r="AF40" s="676"/>
      <c r="AG40" s="676"/>
      <c r="AH40" s="676"/>
      <c r="AI40" s="676"/>
      <c r="AJ40" s="676"/>
      <c r="AK40" s="676"/>
      <c r="AL40" s="645" t="s">
        <v>
228</v>
      </c>
      <c r="AM40" s="646"/>
      <c r="AN40" s="646"/>
      <c r="AO40" s="677"/>
      <c r="AQ40" s="682" t="s">
        <v>
338</v>
      </c>
      <c r="AR40" s="683"/>
      <c r="AS40" s="683"/>
      <c r="AT40" s="683"/>
      <c r="AU40" s="683"/>
      <c r="AV40" s="683"/>
      <c r="AW40" s="683"/>
      <c r="AX40" s="683"/>
      <c r="AY40" s="684"/>
      <c r="AZ40" s="642" t="s">
        <v>
228</v>
      </c>
      <c r="BA40" s="643"/>
      <c r="BB40" s="643"/>
      <c r="BC40" s="643"/>
      <c r="BD40" s="661"/>
      <c r="BE40" s="661"/>
      <c r="BF40" s="685"/>
      <c r="BG40" s="690" t="s">
        <v>
339</v>
      </c>
      <c r="BH40" s="691"/>
      <c r="BI40" s="691"/>
      <c r="BJ40" s="691"/>
      <c r="BK40" s="691"/>
      <c r="BL40" s="236"/>
      <c r="BM40" s="686" t="s">
        <v>
340</v>
      </c>
      <c r="BN40" s="686"/>
      <c r="BO40" s="686"/>
      <c r="BP40" s="686"/>
      <c r="BQ40" s="686"/>
      <c r="BR40" s="686"/>
      <c r="BS40" s="686"/>
      <c r="BT40" s="686"/>
      <c r="BU40" s="687"/>
      <c r="BV40" s="642">
        <v>
106</v>
      </c>
      <c r="BW40" s="643"/>
      <c r="BX40" s="643"/>
      <c r="BY40" s="643"/>
      <c r="BZ40" s="643"/>
      <c r="CA40" s="643"/>
      <c r="CB40" s="688"/>
      <c r="CD40" s="689" t="s">
        <v>
341</v>
      </c>
      <c r="CE40" s="686"/>
      <c r="CF40" s="686"/>
      <c r="CG40" s="686"/>
      <c r="CH40" s="686"/>
      <c r="CI40" s="686"/>
      <c r="CJ40" s="686"/>
      <c r="CK40" s="686"/>
      <c r="CL40" s="686"/>
      <c r="CM40" s="686"/>
      <c r="CN40" s="686"/>
      <c r="CO40" s="686"/>
      <c r="CP40" s="686"/>
      <c r="CQ40" s="687"/>
      <c r="CR40" s="642">
        <v>
2519851</v>
      </c>
      <c r="CS40" s="643"/>
      <c r="CT40" s="643"/>
      <c r="CU40" s="643"/>
      <c r="CV40" s="643"/>
      <c r="CW40" s="643"/>
      <c r="CX40" s="643"/>
      <c r="CY40" s="644"/>
      <c r="CZ40" s="645">
        <v>
1</v>
      </c>
      <c r="DA40" s="663"/>
      <c r="DB40" s="663"/>
      <c r="DC40" s="664"/>
      <c r="DD40" s="648" t="s">
        <v>
228</v>
      </c>
      <c r="DE40" s="643"/>
      <c r="DF40" s="643"/>
      <c r="DG40" s="643"/>
      <c r="DH40" s="643"/>
      <c r="DI40" s="643"/>
      <c r="DJ40" s="643"/>
      <c r="DK40" s="644"/>
      <c r="DL40" s="648" t="s">
        <v>
228</v>
      </c>
      <c r="DM40" s="643"/>
      <c r="DN40" s="643"/>
      <c r="DO40" s="643"/>
      <c r="DP40" s="643"/>
      <c r="DQ40" s="643"/>
      <c r="DR40" s="643"/>
      <c r="DS40" s="643"/>
      <c r="DT40" s="643"/>
      <c r="DU40" s="643"/>
      <c r="DV40" s="644"/>
      <c r="DW40" s="645" t="s">
        <v>
228</v>
      </c>
      <c r="DX40" s="663"/>
      <c r="DY40" s="663"/>
      <c r="DZ40" s="663"/>
      <c r="EA40" s="663"/>
      <c r="EB40" s="663"/>
      <c r="EC40" s="681"/>
    </row>
    <row r="41" spans="2:133" ht="11.25" customHeight="1" x14ac:dyDescent="0.15">
      <c r="B41" s="639" t="s">
        <v>
342</v>
      </c>
      <c r="C41" s="640"/>
      <c r="D41" s="640"/>
      <c r="E41" s="640"/>
      <c r="F41" s="640"/>
      <c r="G41" s="640"/>
      <c r="H41" s="640"/>
      <c r="I41" s="640"/>
      <c r="J41" s="640"/>
      <c r="K41" s="640"/>
      <c r="L41" s="640"/>
      <c r="M41" s="640"/>
      <c r="N41" s="640"/>
      <c r="O41" s="640"/>
      <c r="P41" s="640"/>
      <c r="Q41" s="641"/>
      <c r="R41" s="642" t="s">
        <v>
228</v>
      </c>
      <c r="S41" s="643"/>
      <c r="T41" s="643"/>
      <c r="U41" s="643"/>
      <c r="V41" s="643"/>
      <c r="W41" s="643"/>
      <c r="X41" s="643"/>
      <c r="Y41" s="644"/>
      <c r="Z41" s="675" t="s">
        <v>
228</v>
      </c>
      <c r="AA41" s="675"/>
      <c r="AB41" s="675"/>
      <c r="AC41" s="675"/>
      <c r="AD41" s="676" t="s">
        <v>
228</v>
      </c>
      <c r="AE41" s="676"/>
      <c r="AF41" s="676"/>
      <c r="AG41" s="676"/>
      <c r="AH41" s="676"/>
      <c r="AI41" s="676"/>
      <c r="AJ41" s="676"/>
      <c r="AK41" s="676"/>
      <c r="AL41" s="645" t="s">
        <v>
228</v>
      </c>
      <c r="AM41" s="646"/>
      <c r="AN41" s="646"/>
      <c r="AO41" s="677"/>
      <c r="AQ41" s="682" t="s">
        <v>
343</v>
      </c>
      <c r="AR41" s="683"/>
      <c r="AS41" s="683"/>
      <c r="AT41" s="683"/>
      <c r="AU41" s="683"/>
      <c r="AV41" s="683"/>
      <c r="AW41" s="683"/>
      <c r="AX41" s="683"/>
      <c r="AY41" s="684"/>
      <c r="AZ41" s="642">
        <v>
4054857</v>
      </c>
      <c r="BA41" s="643"/>
      <c r="BB41" s="643"/>
      <c r="BC41" s="643"/>
      <c r="BD41" s="661"/>
      <c r="BE41" s="661"/>
      <c r="BF41" s="685"/>
      <c r="BG41" s="690"/>
      <c r="BH41" s="691"/>
      <c r="BI41" s="691"/>
      <c r="BJ41" s="691"/>
      <c r="BK41" s="691"/>
      <c r="BL41" s="236"/>
      <c r="BM41" s="686" t="s">
        <v>
344</v>
      </c>
      <c r="BN41" s="686"/>
      <c r="BO41" s="686"/>
      <c r="BP41" s="686"/>
      <c r="BQ41" s="686"/>
      <c r="BR41" s="686"/>
      <c r="BS41" s="686"/>
      <c r="BT41" s="686"/>
      <c r="BU41" s="687"/>
      <c r="BV41" s="642">
        <v>
3</v>
      </c>
      <c r="BW41" s="643"/>
      <c r="BX41" s="643"/>
      <c r="BY41" s="643"/>
      <c r="BZ41" s="643"/>
      <c r="CA41" s="643"/>
      <c r="CB41" s="688"/>
      <c r="CD41" s="689" t="s">
        <v>
345</v>
      </c>
      <c r="CE41" s="686"/>
      <c r="CF41" s="686"/>
      <c r="CG41" s="686"/>
      <c r="CH41" s="686"/>
      <c r="CI41" s="686"/>
      <c r="CJ41" s="686"/>
      <c r="CK41" s="686"/>
      <c r="CL41" s="686"/>
      <c r="CM41" s="686"/>
      <c r="CN41" s="686"/>
      <c r="CO41" s="686"/>
      <c r="CP41" s="686"/>
      <c r="CQ41" s="687"/>
      <c r="CR41" s="642" t="s">
        <v>
228</v>
      </c>
      <c r="CS41" s="661"/>
      <c r="CT41" s="661"/>
      <c r="CU41" s="661"/>
      <c r="CV41" s="661"/>
      <c r="CW41" s="661"/>
      <c r="CX41" s="661"/>
      <c r="CY41" s="662"/>
      <c r="CZ41" s="645" t="s">
        <v>
228</v>
      </c>
      <c r="DA41" s="663"/>
      <c r="DB41" s="663"/>
      <c r="DC41" s="664"/>
      <c r="DD41" s="648" t="s">
        <v>
228</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15">
      <c r="B42" s="639" t="s">
        <v>
346</v>
      </c>
      <c r="C42" s="640"/>
      <c r="D42" s="640"/>
      <c r="E42" s="640"/>
      <c r="F42" s="640"/>
      <c r="G42" s="640"/>
      <c r="H42" s="640"/>
      <c r="I42" s="640"/>
      <c r="J42" s="640"/>
      <c r="K42" s="640"/>
      <c r="L42" s="640"/>
      <c r="M42" s="640"/>
      <c r="N42" s="640"/>
      <c r="O42" s="640"/>
      <c r="P42" s="640"/>
      <c r="Q42" s="641"/>
      <c r="R42" s="642" t="s">
        <v>
222</v>
      </c>
      <c r="S42" s="643"/>
      <c r="T42" s="643"/>
      <c r="U42" s="643"/>
      <c r="V42" s="643"/>
      <c r="W42" s="643"/>
      <c r="X42" s="643"/>
      <c r="Y42" s="644"/>
      <c r="Z42" s="675" t="s">
        <v>
228</v>
      </c>
      <c r="AA42" s="675"/>
      <c r="AB42" s="675"/>
      <c r="AC42" s="675"/>
      <c r="AD42" s="676" t="s">
        <v>
228</v>
      </c>
      <c r="AE42" s="676"/>
      <c r="AF42" s="676"/>
      <c r="AG42" s="676"/>
      <c r="AH42" s="676"/>
      <c r="AI42" s="676"/>
      <c r="AJ42" s="676"/>
      <c r="AK42" s="676"/>
      <c r="AL42" s="645" t="s">
        <v>
222</v>
      </c>
      <c r="AM42" s="646"/>
      <c r="AN42" s="646"/>
      <c r="AO42" s="677"/>
      <c r="AQ42" s="678" t="s">
        <v>
347</v>
      </c>
      <c r="AR42" s="679"/>
      <c r="AS42" s="679"/>
      <c r="AT42" s="679"/>
      <c r="AU42" s="679"/>
      <c r="AV42" s="679"/>
      <c r="AW42" s="679"/>
      <c r="AX42" s="679"/>
      <c r="AY42" s="680"/>
      <c r="AZ42" s="626">
        <v>
11761245</v>
      </c>
      <c r="BA42" s="665"/>
      <c r="BB42" s="665"/>
      <c r="BC42" s="665"/>
      <c r="BD42" s="627"/>
      <c r="BE42" s="627"/>
      <c r="BF42" s="671"/>
      <c r="BG42" s="692"/>
      <c r="BH42" s="693"/>
      <c r="BI42" s="693"/>
      <c r="BJ42" s="693"/>
      <c r="BK42" s="693"/>
      <c r="BL42" s="237"/>
      <c r="BM42" s="672" t="s">
        <v>
348</v>
      </c>
      <c r="BN42" s="672"/>
      <c r="BO42" s="672"/>
      <c r="BP42" s="672"/>
      <c r="BQ42" s="672"/>
      <c r="BR42" s="672"/>
      <c r="BS42" s="672"/>
      <c r="BT42" s="672"/>
      <c r="BU42" s="673"/>
      <c r="BV42" s="626">
        <v>
288</v>
      </c>
      <c r="BW42" s="665"/>
      <c r="BX42" s="665"/>
      <c r="BY42" s="665"/>
      <c r="BZ42" s="665"/>
      <c r="CA42" s="665"/>
      <c r="CB42" s="674"/>
      <c r="CD42" s="639" t="s">
        <v>
349</v>
      </c>
      <c r="CE42" s="640"/>
      <c r="CF42" s="640"/>
      <c r="CG42" s="640"/>
      <c r="CH42" s="640"/>
      <c r="CI42" s="640"/>
      <c r="CJ42" s="640"/>
      <c r="CK42" s="640"/>
      <c r="CL42" s="640"/>
      <c r="CM42" s="640"/>
      <c r="CN42" s="640"/>
      <c r="CO42" s="640"/>
      <c r="CP42" s="640"/>
      <c r="CQ42" s="641"/>
      <c r="CR42" s="642">
        <v>
32286452</v>
      </c>
      <c r="CS42" s="643"/>
      <c r="CT42" s="643"/>
      <c r="CU42" s="643"/>
      <c r="CV42" s="643"/>
      <c r="CW42" s="643"/>
      <c r="CX42" s="643"/>
      <c r="CY42" s="644"/>
      <c r="CZ42" s="645">
        <v>
12.5</v>
      </c>
      <c r="DA42" s="646"/>
      <c r="DB42" s="646"/>
      <c r="DC42" s="647"/>
      <c r="DD42" s="648">
        <v>
8784148</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15">
      <c r="B43" s="623" t="s">
        <v>
350</v>
      </c>
      <c r="C43" s="624"/>
      <c r="D43" s="624"/>
      <c r="E43" s="624"/>
      <c r="F43" s="624"/>
      <c r="G43" s="624"/>
      <c r="H43" s="624"/>
      <c r="I43" s="624"/>
      <c r="J43" s="624"/>
      <c r="K43" s="624"/>
      <c r="L43" s="624"/>
      <c r="M43" s="624"/>
      <c r="N43" s="624"/>
      <c r="O43" s="624"/>
      <c r="P43" s="624"/>
      <c r="Q43" s="625"/>
      <c r="R43" s="626">
        <v>
273997562</v>
      </c>
      <c r="S43" s="665"/>
      <c r="T43" s="665"/>
      <c r="U43" s="665"/>
      <c r="V43" s="665"/>
      <c r="W43" s="665"/>
      <c r="X43" s="665"/>
      <c r="Y43" s="666"/>
      <c r="Z43" s="667">
        <v>
100</v>
      </c>
      <c r="AA43" s="667"/>
      <c r="AB43" s="667"/>
      <c r="AC43" s="667"/>
      <c r="AD43" s="668">
        <v>
120225467</v>
      </c>
      <c r="AE43" s="668"/>
      <c r="AF43" s="668"/>
      <c r="AG43" s="668"/>
      <c r="AH43" s="668"/>
      <c r="AI43" s="668"/>
      <c r="AJ43" s="668"/>
      <c r="AK43" s="668"/>
      <c r="AL43" s="629">
        <v>
100</v>
      </c>
      <c r="AM43" s="669"/>
      <c r="AN43" s="669"/>
      <c r="AO43" s="670"/>
      <c r="BV43" s="238"/>
      <c r="BW43" s="238"/>
      <c r="BX43" s="238"/>
      <c r="BY43" s="238"/>
      <c r="BZ43" s="238"/>
      <c r="CA43" s="238"/>
      <c r="CB43" s="238"/>
      <c r="CD43" s="639" t="s">
        <v>
351</v>
      </c>
      <c r="CE43" s="640"/>
      <c r="CF43" s="640"/>
      <c r="CG43" s="640"/>
      <c r="CH43" s="640"/>
      <c r="CI43" s="640"/>
      <c r="CJ43" s="640"/>
      <c r="CK43" s="640"/>
      <c r="CL43" s="640"/>
      <c r="CM43" s="640"/>
      <c r="CN43" s="640"/>
      <c r="CO43" s="640"/>
      <c r="CP43" s="640"/>
      <c r="CQ43" s="641"/>
      <c r="CR43" s="642">
        <v>
1214429</v>
      </c>
      <c r="CS43" s="661"/>
      <c r="CT43" s="661"/>
      <c r="CU43" s="661"/>
      <c r="CV43" s="661"/>
      <c r="CW43" s="661"/>
      <c r="CX43" s="661"/>
      <c r="CY43" s="662"/>
      <c r="CZ43" s="645">
        <v>
0.5</v>
      </c>
      <c r="DA43" s="663"/>
      <c r="DB43" s="663"/>
      <c r="DC43" s="664"/>
      <c r="DD43" s="648">
        <v>
1055541</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
299</v>
      </c>
      <c r="CE44" s="656"/>
      <c r="CF44" s="639" t="s">
        <v>
352</v>
      </c>
      <c r="CG44" s="640"/>
      <c r="CH44" s="640"/>
      <c r="CI44" s="640"/>
      <c r="CJ44" s="640"/>
      <c r="CK44" s="640"/>
      <c r="CL44" s="640"/>
      <c r="CM44" s="640"/>
      <c r="CN44" s="640"/>
      <c r="CO44" s="640"/>
      <c r="CP44" s="640"/>
      <c r="CQ44" s="641"/>
      <c r="CR44" s="642">
        <v>
32286452</v>
      </c>
      <c r="CS44" s="643"/>
      <c r="CT44" s="643"/>
      <c r="CU44" s="643"/>
      <c r="CV44" s="643"/>
      <c r="CW44" s="643"/>
      <c r="CX44" s="643"/>
      <c r="CY44" s="644"/>
      <c r="CZ44" s="645">
        <v>
12.5</v>
      </c>
      <c r="DA44" s="646"/>
      <c r="DB44" s="646"/>
      <c r="DC44" s="647"/>
      <c r="DD44" s="648">
        <v>
8784148</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15">
      <c r="B45" s="240" t="s">
        <v>
353</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
354</v>
      </c>
      <c r="CG45" s="640"/>
      <c r="CH45" s="640"/>
      <c r="CI45" s="640"/>
      <c r="CJ45" s="640"/>
      <c r="CK45" s="640"/>
      <c r="CL45" s="640"/>
      <c r="CM45" s="640"/>
      <c r="CN45" s="640"/>
      <c r="CO45" s="640"/>
      <c r="CP45" s="640"/>
      <c r="CQ45" s="641"/>
      <c r="CR45" s="642">
        <v>
8413877</v>
      </c>
      <c r="CS45" s="661"/>
      <c r="CT45" s="661"/>
      <c r="CU45" s="661"/>
      <c r="CV45" s="661"/>
      <c r="CW45" s="661"/>
      <c r="CX45" s="661"/>
      <c r="CY45" s="662"/>
      <c r="CZ45" s="645">
        <v>
3.2</v>
      </c>
      <c r="DA45" s="663"/>
      <c r="DB45" s="663"/>
      <c r="DC45" s="664"/>
      <c r="DD45" s="648">
        <v>
891453</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15">
      <c r="B46" s="241" t="s">
        <v>
355</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
356</v>
      </c>
      <c r="CG46" s="640"/>
      <c r="CH46" s="640"/>
      <c r="CI46" s="640"/>
      <c r="CJ46" s="640"/>
      <c r="CK46" s="640"/>
      <c r="CL46" s="640"/>
      <c r="CM46" s="640"/>
      <c r="CN46" s="640"/>
      <c r="CO46" s="640"/>
      <c r="CP46" s="640"/>
      <c r="CQ46" s="641"/>
      <c r="CR46" s="642">
        <v>
23774182</v>
      </c>
      <c r="CS46" s="643"/>
      <c r="CT46" s="643"/>
      <c r="CU46" s="643"/>
      <c r="CV46" s="643"/>
      <c r="CW46" s="643"/>
      <c r="CX46" s="643"/>
      <c r="CY46" s="644"/>
      <c r="CZ46" s="645">
        <v>
9.1999999999999993</v>
      </c>
      <c r="DA46" s="646"/>
      <c r="DB46" s="646"/>
      <c r="DC46" s="647"/>
      <c r="DD46" s="648">
        <v>
7874042</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15">
      <c r="B47" s="242" t="s">
        <v>
357</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
358</v>
      </c>
      <c r="CG47" s="640"/>
      <c r="CH47" s="640"/>
      <c r="CI47" s="640"/>
      <c r="CJ47" s="640"/>
      <c r="CK47" s="640"/>
      <c r="CL47" s="640"/>
      <c r="CM47" s="640"/>
      <c r="CN47" s="640"/>
      <c r="CO47" s="640"/>
      <c r="CP47" s="640"/>
      <c r="CQ47" s="641"/>
      <c r="CR47" s="642" t="s">
        <v>
228</v>
      </c>
      <c r="CS47" s="661"/>
      <c r="CT47" s="661"/>
      <c r="CU47" s="661"/>
      <c r="CV47" s="661"/>
      <c r="CW47" s="661"/>
      <c r="CX47" s="661"/>
      <c r="CY47" s="662"/>
      <c r="CZ47" s="645" t="s">
        <v>
228</v>
      </c>
      <c r="DA47" s="663"/>
      <c r="DB47" s="663"/>
      <c r="DC47" s="664"/>
      <c r="DD47" s="648" t="s">
        <v>
228</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
359</v>
      </c>
      <c r="CG48" s="640"/>
      <c r="CH48" s="640"/>
      <c r="CI48" s="640"/>
      <c r="CJ48" s="640"/>
      <c r="CK48" s="640"/>
      <c r="CL48" s="640"/>
      <c r="CM48" s="640"/>
      <c r="CN48" s="640"/>
      <c r="CO48" s="640"/>
      <c r="CP48" s="640"/>
      <c r="CQ48" s="641"/>
      <c r="CR48" s="642" t="s">
        <v>
228</v>
      </c>
      <c r="CS48" s="643"/>
      <c r="CT48" s="643"/>
      <c r="CU48" s="643"/>
      <c r="CV48" s="643"/>
      <c r="CW48" s="643"/>
      <c r="CX48" s="643"/>
      <c r="CY48" s="644"/>
      <c r="CZ48" s="645" t="s">
        <v>
228</v>
      </c>
      <c r="DA48" s="646"/>
      <c r="DB48" s="646"/>
      <c r="DC48" s="647"/>
      <c r="DD48" s="648" t="s">
        <v>
222</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
360</v>
      </c>
      <c r="CE49" s="624"/>
      <c r="CF49" s="624"/>
      <c r="CG49" s="624"/>
      <c r="CH49" s="624"/>
      <c r="CI49" s="624"/>
      <c r="CJ49" s="624"/>
      <c r="CK49" s="624"/>
      <c r="CL49" s="624"/>
      <c r="CM49" s="624"/>
      <c r="CN49" s="624"/>
      <c r="CO49" s="624"/>
      <c r="CP49" s="624"/>
      <c r="CQ49" s="625"/>
      <c r="CR49" s="626">
        <v>
259085056</v>
      </c>
      <c r="CS49" s="627"/>
      <c r="CT49" s="627"/>
      <c r="CU49" s="627"/>
      <c r="CV49" s="627"/>
      <c r="CW49" s="627"/>
      <c r="CX49" s="627"/>
      <c r="CY49" s="628"/>
      <c r="CZ49" s="629">
        <v>
100</v>
      </c>
      <c r="DA49" s="630"/>
      <c r="DB49" s="630"/>
      <c r="DC49" s="631"/>
      <c r="DD49" s="632">
        <v>
129818570</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Nbtx7QMvJ3XzOJ6jfISNzYDv4GC2dyO5ym+4lMo4q6gGzMGY6qktEF2Mbi4dB1435PqsFuMmFlhusn8zlg7oSA==" saltValue="vAEfN7nQlxvp/lAQgUkkf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9:Q39"/>
    <mergeCell ref="R39:Y39"/>
    <mergeCell ref="Z39:AC39"/>
    <mergeCell ref="AD39:AK39"/>
    <mergeCell ref="AL39:AO39"/>
    <mergeCell ref="AQ39:AY39"/>
    <mergeCell ref="AZ39:BF39"/>
    <mergeCell ref="BG39:BU39"/>
    <mergeCell ref="BG38:BU38"/>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headerFooter alignWithMargins="0">
    <oddFooter>
&amp;C&amp;P/&amp;N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
361</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7" t="s">
        <v>
362</v>
      </c>
      <c r="DK2" s="1168"/>
      <c r="DL2" s="1168"/>
      <c r="DM2" s="1168"/>
      <c r="DN2" s="1168"/>
      <c r="DO2" s="1169"/>
      <c r="DP2" s="251"/>
      <c r="DQ2" s="1167" t="s">
        <v>
363</v>
      </c>
      <c r="DR2" s="1168"/>
      <c r="DS2" s="1168"/>
      <c r="DT2" s="1168"/>
      <c r="DU2" s="1168"/>
      <c r="DV2" s="1168"/>
      <c r="DW2" s="1168"/>
      <c r="DX2" s="1168"/>
      <c r="DY2" s="1168"/>
      <c r="DZ2" s="1169"/>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20" t="s">
        <v>
364</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4"/>
      <c r="BA4" s="254"/>
      <c r="BB4" s="254"/>
      <c r="BC4" s="254"/>
      <c r="BD4" s="254"/>
      <c r="BE4" s="255"/>
      <c r="BF4" s="255"/>
      <c r="BG4" s="255"/>
      <c r="BH4" s="255"/>
      <c r="BI4" s="255"/>
      <c r="BJ4" s="255"/>
      <c r="BK4" s="255"/>
      <c r="BL4" s="255"/>
      <c r="BM4" s="255"/>
      <c r="BN4" s="255"/>
      <c r="BO4" s="255"/>
      <c r="BP4" s="255"/>
      <c r="BQ4" s="254" t="s">
        <v>
365</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52" t="s">
        <v>
366</v>
      </c>
      <c r="B5" s="1053"/>
      <c r="C5" s="1053"/>
      <c r="D5" s="1053"/>
      <c r="E5" s="1053"/>
      <c r="F5" s="1053"/>
      <c r="G5" s="1053"/>
      <c r="H5" s="1053"/>
      <c r="I5" s="1053"/>
      <c r="J5" s="1053"/>
      <c r="K5" s="1053"/>
      <c r="L5" s="1053"/>
      <c r="M5" s="1053"/>
      <c r="N5" s="1053"/>
      <c r="O5" s="1053"/>
      <c r="P5" s="1054"/>
      <c r="Q5" s="1058" t="s">
        <v>
367</v>
      </c>
      <c r="R5" s="1059"/>
      <c r="S5" s="1059"/>
      <c r="T5" s="1059"/>
      <c r="U5" s="1060"/>
      <c r="V5" s="1058" t="s">
        <v>
368</v>
      </c>
      <c r="W5" s="1059"/>
      <c r="X5" s="1059"/>
      <c r="Y5" s="1059"/>
      <c r="Z5" s="1060"/>
      <c r="AA5" s="1058" t="s">
        <v>
369</v>
      </c>
      <c r="AB5" s="1059"/>
      <c r="AC5" s="1059"/>
      <c r="AD5" s="1059"/>
      <c r="AE5" s="1059"/>
      <c r="AF5" s="1170" t="s">
        <v>
370</v>
      </c>
      <c r="AG5" s="1059"/>
      <c r="AH5" s="1059"/>
      <c r="AI5" s="1059"/>
      <c r="AJ5" s="1074"/>
      <c r="AK5" s="1059" t="s">
        <v>
371</v>
      </c>
      <c r="AL5" s="1059"/>
      <c r="AM5" s="1059"/>
      <c r="AN5" s="1059"/>
      <c r="AO5" s="1060"/>
      <c r="AP5" s="1058" t="s">
        <v>
372</v>
      </c>
      <c r="AQ5" s="1059"/>
      <c r="AR5" s="1059"/>
      <c r="AS5" s="1059"/>
      <c r="AT5" s="1060"/>
      <c r="AU5" s="1058" t="s">
        <v>
373</v>
      </c>
      <c r="AV5" s="1059"/>
      <c r="AW5" s="1059"/>
      <c r="AX5" s="1059"/>
      <c r="AY5" s="1074"/>
      <c r="AZ5" s="258"/>
      <c r="BA5" s="258"/>
      <c r="BB5" s="258"/>
      <c r="BC5" s="258"/>
      <c r="BD5" s="258"/>
      <c r="BE5" s="259"/>
      <c r="BF5" s="259"/>
      <c r="BG5" s="259"/>
      <c r="BH5" s="259"/>
      <c r="BI5" s="259"/>
      <c r="BJ5" s="259"/>
      <c r="BK5" s="259"/>
      <c r="BL5" s="259"/>
      <c r="BM5" s="259"/>
      <c r="BN5" s="259"/>
      <c r="BO5" s="259"/>
      <c r="BP5" s="259"/>
      <c r="BQ5" s="1052" t="s">
        <v>
374</v>
      </c>
      <c r="BR5" s="1053"/>
      <c r="BS5" s="1053"/>
      <c r="BT5" s="1053"/>
      <c r="BU5" s="1053"/>
      <c r="BV5" s="1053"/>
      <c r="BW5" s="1053"/>
      <c r="BX5" s="1053"/>
      <c r="BY5" s="1053"/>
      <c r="BZ5" s="1053"/>
      <c r="CA5" s="1053"/>
      <c r="CB5" s="1053"/>
      <c r="CC5" s="1053"/>
      <c r="CD5" s="1053"/>
      <c r="CE5" s="1053"/>
      <c r="CF5" s="1053"/>
      <c r="CG5" s="1054"/>
      <c r="CH5" s="1058" t="s">
        <v>
375</v>
      </c>
      <c r="CI5" s="1059"/>
      <c r="CJ5" s="1059"/>
      <c r="CK5" s="1059"/>
      <c r="CL5" s="1060"/>
      <c r="CM5" s="1058" t="s">
        <v>
376</v>
      </c>
      <c r="CN5" s="1059"/>
      <c r="CO5" s="1059"/>
      <c r="CP5" s="1059"/>
      <c r="CQ5" s="1060"/>
      <c r="CR5" s="1058" t="s">
        <v>
377</v>
      </c>
      <c r="CS5" s="1059"/>
      <c r="CT5" s="1059"/>
      <c r="CU5" s="1059"/>
      <c r="CV5" s="1060"/>
      <c r="CW5" s="1058" t="s">
        <v>
378</v>
      </c>
      <c r="CX5" s="1059"/>
      <c r="CY5" s="1059"/>
      <c r="CZ5" s="1059"/>
      <c r="DA5" s="1060"/>
      <c r="DB5" s="1058" t="s">
        <v>
379</v>
      </c>
      <c r="DC5" s="1059"/>
      <c r="DD5" s="1059"/>
      <c r="DE5" s="1059"/>
      <c r="DF5" s="1060"/>
      <c r="DG5" s="1155" t="s">
        <v>
380</v>
      </c>
      <c r="DH5" s="1156"/>
      <c r="DI5" s="1156"/>
      <c r="DJ5" s="1156"/>
      <c r="DK5" s="1157"/>
      <c r="DL5" s="1155" t="s">
        <v>
381</v>
      </c>
      <c r="DM5" s="1156"/>
      <c r="DN5" s="1156"/>
      <c r="DO5" s="1156"/>
      <c r="DP5" s="1157"/>
      <c r="DQ5" s="1058" t="s">
        <v>
382</v>
      </c>
      <c r="DR5" s="1059"/>
      <c r="DS5" s="1059"/>
      <c r="DT5" s="1059"/>
      <c r="DU5" s="1060"/>
      <c r="DV5" s="1058" t="s">
        <v>
373</v>
      </c>
      <c r="DW5" s="1059"/>
      <c r="DX5" s="1059"/>
      <c r="DY5" s="1059"/>
      <c r="DZ5" s="1074"/>
      <c r="EA5" s="256"/>
    </row>
    <row r="6" spans="1:131" s="257" customFormat="1" ht="26.25" customHeight="1" thickBot="1" x14ac:dyDescent="0.2">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1"/>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8"/>
      <c r="DH6" s="1159"/>
      <c r="DI6" s="1159"/>
      <c r="DJ6" s="1159"/>
      <c r="DK6" s="1160"/>
      <c r="DL6" s="1158"/>
      <c r="DM6" s="1159"/>
      <c r="DN6" s="1159"/>
      <c r="DO6" s="1159"/>
      <c r="DP6" s="1160"/>
      <c r="DQ6" s="1061"/>
      <c r="DR6" s="1062"/>
      <c r="DS6" s="1062"/>
      <c r="DT6" s="1062"/>
      <c r="DU6" s="1063"/>
      <c r="DV6" s="1061"/>
      <c r="DW6" s="1062"/>
      <c r="DX6" s="1062"/>
      <c r="DY6" s="1062"/>
      <c r="DZ6" s="1075"/>
      <c r="EA6" s="256"/>
    </row>
    <row r="7" spans="1:131" s="257" customFormat="1" ht="26.25" customHeight="1" thickTop="1" x14ac:dyDescent="0.15">
      <c r="A7" s="260">
        <v>
1</v>
      </c>
      <c r="B7" s="1107" t="s">
        <v>
383</v>
      </c>
      <c r="C7" s="1108"/>
      <c r="D7" s="1108"/>
      <c r="E7" s="1108"/>
      <c r="F7" s="1108"/>
      <c r="G7" s="1108"/>
      <c r="H7" s="1108"/>
      <c r="I7" s="1108"/>
      <c r="J7" s="1108"/>
      <c r="K7" s="1108"/>
      <c r="L7" s="1108"/>
      <c r="M7" s="1108"/>
      <c r="N7" s="1108"/>
      <c r="O7" s="1108"/>
      <c r="P7" s="1109"/>
      <c r="Q7" s="1161">
        <v>
274292</v>
      </c>
      <c r="R7" s="1162"/>
      <c r="S7" s="1162"/>
      <c r="T7" s="1162"/>
      <c r="U7" s="1162"/>
      <c r="V7" s="1162">
        <v>
259379</v>
      </c>
      <c r="W7" s="1162"/>
      <c r="X7" s="1162"/>
      <c r="Y7" s="1162"/>
      <c r="Z7" s="1162"/>
      <c r="AA7" s="1162">
        <v>
14913</v>
      </c>
      <c r="AB7" s="1162"/>
      <c r="AC7" s="1162"/>
      <c r="AD7" s="1162"/>
      <c r="AE7" s="1163"/>
      <c r="AF7" s="1164">
        <v>
14720</v>
      </c>
      <c r="AG7" s="1165"/>
      <c r="AH7" s="1165"/>
      <c r="AI7" s="1165"/>
      <c r="AJ7" s="1166"/>
      <c r="AK7" s="1148">
        <v>
15547</v>
      </c>
      <c r="AL7" s="1149"/>
      <c r="AM7" s="1149"/>
      <c r="AN7" s="1149"/>
      <c r="AO7" s="1149"/>
      <c r="AP7" s="1149">
        <v>
15147</v>
      </c>
      <c r="AQ7" s="1149"/>
      <c r="AR7" s="1149"/>
      <c r="AS7" s="1149"/>
      <c r="AT7" s="1149"/>
      <c r="AU7" s="1150"/>
      <c r="AV7" s="1150"/>
      <c r="AW7" s="1150"/>
      <c r="AX7" s="1150"/>
      <c r="AY7" s="1151"/>
      <c r="AZ7" s="254"/>
      <c r="BA7" s="254"/>
      <c r="BB7" s="254"/>
      <c r="BC7" s="254"/>
      <c r="BD7" s="254"/>
      <c r="BE7" s="255"/>
      <c r="BF7" s="255"/>
      <c r="BG7" s="255"/>
      <c r="BH7" s="255"/>
      <c r="BI7" s="255"/>
      <c r="BJ7" s="255"/>
      <c r="BK7" s="255"/>
      <c r="BL7" s="255"/>
      <c r="BM7" s="255"/>
      <c r="BN7" s="255"/>
      <c r="BO7" s="255"/>
      <c r="BP7" s="255"/>
      <c r="BQ7" s="261">
        <v>
1</v>
      </c>
      <c r="BR7" s="262" t="s">
        <v>
560</v>
      </c>
      <c r="BS7" s="1152" t="s">
        <v>
558</v>
      </c>
      <c r="BT7" s="1153"/>
      <c r="BU7" s="1153"/>
      <c r="BV7" s="1153"/>
      <c r="BW7" s="1153"/>
      <c r="BX7" s="1153"/>
      <c r="BY7" s="1153"/>
      <c r="BZ7" s="1153"/>
      <c r="CA7" s="1153"/>
      <c r="CB7" s="1153"/>
      <c r="CC7" s="1153"/>
      <c r="CD7" s="1153"/>
      <c r="CE7" s="1153"/>
      <c r="CF7" s="1153"/>
      <c r="CG7" s="1154"/>
      <c r="CH7" s="1145" t="s">
        <v>
497</v>
      </c>
      <c r="CI7" s="1146"/>
      <c r="CJ7" s="1146"/>
      <c r="CK7" s="1146"/>
      <c r="CL7" s="1147"/>
      <c r="CM7" s="1145">
        <v>
15</v>
      </c>
      <c r="CN7" s="1146"/>
      <c r="CO7" s="1146"/>
      <c r="CP7" s="1146"/>
      <c r="CQ7" s="1147"/>
      <c r="CR7" s="1145">
        <v>
10</v>
      </c>
      <c r="CS7" s="1146"/>
      <c r="CT7" s="1146"/>
      <c r="CU7" s="1146"/>
      <c r="CV7" s="1147"/>
      <c r="CW7" s="1145">
        <v>
30</v>
      </c>
      <c r="CX7" s="1146"/>
      <c r="CY7" s="1146"/>
      <c r="CZ7" s="1146"/>
      <c r="DA7" s="1147"/>
      <c r="DB7" s="1145">
        <v>
3245</v>
      </c>
      <c r="DC7" s="1146"/>
      <c r="DD7" s="1146"/>
      <c r="DE7" s="1146"/>
      <c r="DF7" s="1147"/>
      <c r="DG7" s="1145">
        <v>
4289</v>
      </c>
      <c r="DH7" s="1146"/>
      <c r="DI7" s="1146"/>
      <c r="DJ7" s="1146"/>
      <c r="DK7" s="1147"/>
      <c r="DL7" s="1145" t="s">
        <v>
497</v>
      </c>
      <c r="DM7" s="1146"/>
      <c r="DN7" s="1146"/>
      <c r="DO7" s="1146"/>
      <c r="DP7" s="1147"/>
      <c r="DQ7" s="1145" t="s">
        <v>
497</v>
      </c>
      <c r="DR7" s="1146"/>
      <c r="DS7" s="1146"/>
      <c r="DT7" s="1146"/>
      <c r="DU7" s="1147"/>
      <c r="DV7" s="1172"/>
      <c r="DW7" s="1173"/>
      <c r="DX7" s="1173"/>
      <c r="DY7" s="1173"/>
      <c r="DZ7" s="1174"/>
      <c r="EA7" s="256"/>
    </row>
    <row r="8" spans="1:131" s="257" customFormat="1" ht="26.25" customHeight="1" x14ac:dyDescent="0.15">
      <c r="A8" s="263">
        <v>
2</v>
      </c>
      <c r="B8" s="1088"/>
      <c r="C8" s="1089"/>
      <c r="D8" s="1089"/>
      <c r="E8" s="1089"/>
      <c r="F8" s="1089"/>
      <c r="G8" s="1089"/>
      <c r="H8" s="1089"/>
      <c r="I8" s="1089"/>
      <c r="J8" s="1089"/>
      <c r="K8" s="1089"/>
      <c r="L8" s="1089"/>
      <c r="M8" s="1089"/>
      <c r="N8" s="1089"/>
      <c r="O8" s="1089"/>
      <c r="P8" s="1090"/>
      <c r="Q8" s="1100"/>
      <c r="R8" s="1101"/>
      <c r="S8" s="1101"/>
      <c r="T8" s="1101"/>
      <c r="U8" s="1101"/>
      <c r="V8" s="1101"/>
      <c r="W8" s="1101"/>
      <c r="X8" s="1101"/>
      <c r="Y8" s="1101"/>
      <c r="Z8" s="1101"/>
      <c r="AA8" s="1101"/>
      <c r="AB8" s="1101"/>
      <c r="AC8" s="1101"/>
      <c r="AD8" s="1101"/>
      <c r="AE8" s="1102"/>
      <c r="AF8" s="1094"/>
      <c r="AG8" s="1095"/>
      <c r="AH8" s="1095"/>
      <c r="AI8" s="1095"/>
      <c r="AJ8" s="1096"/>
      <c r="AK8" s="1143"/>
      <c r="AL8" s="1144"/>
      <c r="AM8" s="1144"/>
      <c r="AN8" s="1144"/>
      <c r="AO8" s="1144"/>
      <c r="AP8" s="1144"/>
      <c r="AQ8" s="1144"/>
      <c r="AR8" s="1144"/>
      <c r="AS8" s="1144"/>
      <c r="AT8" s="1144"/>
      <c r="AU8" s="1141"/>
      <c r="AV8" s="1141"/>
      <c r="AW8" s="1141"/>
      <c r="AX8" s="1141"/>
      <c r="AY8" s="1142"/>
      <c r="AZ8" s="254"/>
      <c r="BA8" s="254"/>
      <c r="BB8" s="254"/>
      <c r="BC8" s="254"/>
      <c r="BD8" s="254"/>
      <c r="BE8" s="255"/>
      <c r="BF8" s="255"/>
      <c r="BG8" s="255"/>
      <c r="BH8" s="255"/>
      <c r="BI8" s="255"/>
      <c r="BJ8" s="255"/>
      <c r="BK8" s="255"/>
      <c r="BL8" s="255"/>
      <c r="BM8" s="255"/>
      <c r="BN8" s="255"/>
      <c r="BO8" s="255"/>
      <c r="BP8" s="255"/>
      <c r="BQ8" s="264">
        <v>
2</v>
      </c>
      <c r="BR8" s="265"/>
      <c r="BS8" s="1071" t="s">
        <v>
559</v>
      </c>
      <c r="BT8" s="1072"/>
      <c r="BU8" s="1072"/>
      <c r="BV8" s="1072"/>
      <c r="BW8" s="1072"/>
      <c r="BX8" s="1072"/>
      <c r="BY8" s="1072"/>
      <c r="BZ8" s="1072"/>
      <c r="CA8" s="1072"/>
      <c r="CB8" s="1072"/>
      <c r="CC8" s="1072"/>
      <c r="CD8" s="1072"/>
      <c r="CE8" s="1072"/>
      <c r="CF8" s="1072"/>
      <c r="CG8" s="1073"/>
      <c r="CH8" s="1046">
        <v>
2</v>
      </c>
      <c r="CI8" s="1047"/>
      <c r="CJ8" s="1047"/>
      <c r="CK8" s="1047"/>
      <c r="CL8" s="1048"/>
      <c r="CM8" s="1046">
        <v>
178</v>
      </c>
      <c r="CN8" s="1047"/>
      <c r="CO8" s="1047"/>
      <c r="CP8" s="1047"/>
      <c r="CQ8" s="1048"/>
      <c r="CR8" s="1046">
        <v>
30</v>
      </c>
      <c r="CS8" s="1047"/>
      <c r="CT8" s="1047"/>
      <c r="CU8" s="1047"/>
      <c r="CV8" s="1048"/>
      <c r="CW8" s="1046" t="s">
        <v>
497</v>
      </c>
      <c r="CX8" s="1047"/>
      <c r="CY8" s="1047"/>
      <c r="CZ8" s="1047"/>
      <c r="DA8" s="1048"/>
      <c r="DB8" s="1046" t="s">
        <v>
497</v>
      </c>
      <c r="DC8" s="1047"/>
      <c r="DD8" s="1047"/>
      <c r="DE8" s="1047"/>
      <c r="DF8" s="1048"/>
      <c r="DG8" s="1046" t="s">
        <v>
497</v>
      </c>
      <c r="DH8" s="1047"/>
      <c r="DI8" s="1047"/>
      <c r="DJ8" s="1047"/>
      <c r="DK8" s="1048"/>
      <c r="DL8" s="1046" t="s">
        <v>
497</v>
      </c>
      <c r="DM8" s="1047"/>
      <c r="DN8" s="1047"/>
      <c r="DO8" s="1047"/>
      <c r="DP8" s="1048"/>
      <c r="DQ8" s="1046" t="s">
        <v>
497</v>
      </c>
      <c r="DR8" s="1047"/>
      <c r="DS8" s="1047"/>
      <c r="DT8" s="1047"/>
      <c r="DU8" s="1048"/>
      <c r="DV8" s="1049"/>
      <c r="DW8" s="1050"/>
      <c r="DX8" s="1050"/>
      <c r="DY8" s="1050"/>
      <c r="DZ8" s="1051"/>
      <c r="EA8" s="256"/>
    </row>
    <row r="9" spans="1:131" s="257" customFormat="1" ht="26.25" customHeight="1" x14ac:dyDescent="0.15">
      <c r="A9" s="263">
        <v>
3</v>
      </c>
      <c r="B9" s="1088"/>
      <c r="C9" s="1089"/>
      <c r="D9" s="1089"/>
      <c r="E9" s="1089"/>
      <c r="F9" s="1089"/>
      <c r="G9" s="1089"/>
      <c r="H9" s="1089"/>
      <c r="I9" s="1089"/>
      <c r="J9" s="1089"/>
      <c r="K9" s="1089"/>
      <c r="L9" s="1089"/>
      <c r="M9" s="1089"/>
      <c r="N9" s="1089"/>
      <c r="O9" s="1089"/>
      <c r="P9" s="1090"/>
      <c r="Q9" s="1100"/>
      <c r="R9" s="1101"/>
      <c r="S9" s="1101"/>
      <c r="T9" s="1101"/>
      <c r="U9" s="1101"/>
      <c r="V9" s="1101"/>
      <c r="W9" s="1101"/>
      <c r="X9" s="1101"/>
      <c r="Y9" s="1101"/>
      <c r="Z9" s="1101"/>
      <c r="AA9" s="1101"/>
      <c r="AB9" s="1101"/>
      <c r="AC9" s="1101"/>
      <c r="AD9" s="1101"/>
      <c r="AE9" s="1102"/>
      <c r="AF9" s="1094"/>
      <c r="AG9" s="1095"/>
      <c r="AH9" s="1095"/>
      <c r="AI9" s="1095"/>
      <c r="AJ9" s="1096"/>
      <c r="AK9" s="1143"/>
      <c r="AL9" s="1144"/>
      <c r="AM9" s="1144"/>
      <c r="AN9" s="1144"/>
      <c r="AO9" s="1144"/>
      <c r="AP9" s="1144"/>
      <c r="AQ9" s="1144"/>
      <c r="AR9" s="1144"/>
      <c r="AS9" s="1144"/>
      <c r="AT9" s="1144"/>
      <c r="AU9" s="1141"/>
      <c r="AV9" s="1141"/>
      <c r="AW9" s="1141"/>
      <c r="AX9" s="1141"/>
      <c r="AY9" s="1142"/>
      <c r="AZ9" s="254"/>
      <c r="BA9" s="254"/>
      <c r="BB9" s="254"/>
      <c r="BC9" s="254"/>
      <c r="BD9" s="254"/>
      <c r="BE9" s="255"/>
      <c r="BF9" s="255"/>
      <c r="BG9" s="255"/>
      <c r="BH9" s="255"/>
      <c r="BI9" s="255"/>
      <c r="BJ9" s="255"/>
      <c r="BK9" s="255"/>
      <c r="BL9" s="255"/>
      <c r="BM9" s="255"/>
      <c r="BN9" s="255"/>
      <c r="BO9" s="255"/>
      <c r="BP9" s="255"/>
      <c r="BQ9" s="264">
        <v>
3</v>
      </c>
      <c r="BR9" s="265"/>
      <c r="BS9" s="1071"/>
      <c r="BT9" s="1072"/>
      <c r="BU9" s="1072"/>
      <c r="BV9" s="1072"/>
      <c r="BW9" s="1072"/>
      <c r="BX9" s="1072"/>
      <c r="BY9" s="1072"/>
      <c r="BZ9" s="1072"/>
      <c r="CA9" s="1072"/>
      <c r="CB9" s="1072"/>
      <c r="CC9" s="1072"/>
      <c r="CD9" s="1072"/>
      <c r="CE9" s="1072"/>
      <c r="CF9" s="1072"/>
      <c r="CG9" s="1073"/>
      <c r="CH9" s="1046"/>
      <c r="CI9" s="1047"/>
      <c r="CJ9" s="1047"/>
      <c r="CK9" s="1047"/>
      <c r="CL9" s="1048"/>
      <c r="CM9" s="1046"/>
      <c r="CN9" s="1047"/>
      <c r="CO9" s="1047"/>
      <c r="CP9" s="1047"/>
      <c r="CQ9" s="1048"/>
      <c r="CR9" s="1046"/>
      <c r="CS9" s="1047"/>
      <c r="CT9" s="1047"/>
      <c r="CU9" s="1047"/>
      <c r="CV9" s="1048"/>
      <c r="CW9" s="1046"/>
      <c r="CX9" s="1047"/>
      <c r="CY9" s="1047"/>
      <c r="CZ9" s="1047"/>
      <c r="DA9" s="1048"/>
      <c r="DB9" s="1046"/>
      <c r="DC9" s="1047"/>
      <c r="DD9" s="1047"/>
      <c r="DE9" s="1047"/>
      <c r="DF9" s="1048"/>
      <c r="DG9" s="1046"/>
      <c r="DH9" s="1047"/>
      <c r="DI9" s="1047"/>
      <c r="DJ9" s="1047"/>
      <c r="DK9" s="1048"/>
      <c r="DL9" s="1046"/>
      <c r="DM9" s="1047"/>
      <c r="DN9" s="1047"/>
      <c r="DO9" s="1047"/>
      <c r="DP9" s="1048"/>
      <c r="DQ9" s="1046"/>
      <c r="DR9" s="1047"/>
      <c r="DS9" s="1047"/>
      <c r="DT9" s="1047"/>
      <c r="DU9" s="1048"/>
      <c r="DV9" s="1049"/>
      <c r="DW9" s="1050"/>
      <c r="DX9" s="1050"/>
      <c r="DY9" s="1050"/>
      <c r="DZ9" s="1051"/>
      <c r="EA9" s="256"/>
    </row>
    <row r="10" spans="1:131" s="257" customFormat="1" ht="26.25" customHeight="1" x14ac:dyDescent="0.15">
      <c r="A10" s="263">
        <v>
4</v>
      </c>
      <c r="B10" s="1088"/>
      <c r="C10" s="1089"/>
      <c r="D10" s="1089"/>
      <c r="E10" s="1089"/>
      <c r="F10" s="1089"/>
      <c r="G10" s="1089"/>
      <c r="H10" s="1089"/>
      <c r="I10" s="1089"/>
      <c r="J10" s="1089"/>
      <c r="K10" s="1089"/>
      <c r="L10" s="1089"/>
      <c r="M10" s="1089"/>
      <c r="N10" s="1089"/>
      <c r="O10" s="1089"/>
      <c r="P10" s="1090"/>
      <c r="Q10" s="1100"/>
      <c r="R10" s="1101"/>
      <c r="S10" s="1101"/>
      <c r="T10" s="1101"/>
      <c r="U10" s="1101"/>
      <c r="V10" s="1101"/>
      <c r="W10" s="1101"/>
      <c r="X10" s="1101"/>
      <c r="Y10" s="1101"/>
      <c r="Z10" s="1101"/>
      <c r="AA10" s="1101"/>
      <c r="AB10" s="1101"/>
      <c r="AC10" s="1101"/>
      <c r="AD10" s="1101"/>
      <c r="AE10" s="1102"/>
      <c r="AF10" s="1094"/>
      <c r="AG10" s="1095"/>
      <c r="AH10" s="1095"/>
      <c r="AI10" s="1095"/>
      <c r="AJ10" s="1096"/>
      <c r="AK10" s="1143"/>
      <c r="AL10" s="1144"/>
      <c r="AM10" s="1144"/>
      <c r="AN10" s="1144"/>
      <c r="AO10" s="1144"/>
      <c r="AP10" s="1144"/>
      <c r="AQ10" s="1144"/>
      <c r="AR10" s="1144"/>
      <c r="AS10" s="1144"/>
      <c r="AT10" s="1144"/>
      <c r="AU10" s="1141"/>
      <c r="AV10" s="1141"/>
      <c r="AW10" s="1141"/>
      <c r="AX10" s="1141"/>
      <c r="AY10" s="1142"/>
      <c r="AZ10" s="254"/>
      <c r="BA10" s="254"/>
      <c r="BB10" s="254"/>
      <c r="BC10" s="254"/>
      <c r="BD10" s="254"/>
      <c r="BE10" s="255"/>
      <c r="BF10" s="255"/>
      <c r="BG10" s="255"/>
      <c r="BH10" s="255"/>
      <c r="BI10" s="255"/>
      <c r="BJ10" s="255"/>
      <c r="BK10" s="255"/>
      <c r="BL10" s="255"/>
      <c r="BM10" s="255"/>
      <c r="BN10" s="255"/>
      <c r="BO10" s="255"/>
      <c r="BP10" s="255"/>
      <c r="BQ10" s="264">
        <v>
4</v>
      </c>
      <c r="BR10" s="265"/>
      <c r="BS10" s="1071"/>
      <c r="BT10" s="1072"/>
      <c r="BU10" s="1072"/>
      <c r="BV10" s="1072"/>
      <c r="BW10" s="1072"/>
      <c r="BX10" s="1072"/>
      <c r="BY10" s="1072"/>
      <c r="BZ10" s="1072"/>
      <c r="CA10" s="1072"/>
      <c r="CB10" s="1072"/>
      <c r="CC10" s="1072"/>
      <c r="CD10" s="1072"/>
      <c r="CE10" s="1072"/>
      <c r="CF10" s="1072"/>
      <c r="CG10" s="1073"/>
      <c r="CH10" s="1046"/>
      <c r="CI10" s="1047"/>
      <c r="CJ10" s="1047"/>
      <c r="CK10" s="1047"/>
      <c r="CL10" s="1048"/>
      <c r="CM10" s="1046"/>
      <c r="CN10" s="1047"/>
      <c r="CO10" s="1047"/>
      <c r="CP10" s="1047"/>
      <c r="CQ10" s="1048"/>
      <c r="CR10" s="1046"/>
      <c r="CS10" s="1047"/>
      <c r="CT10" s="1047"/>
      <c r="CU10" s="1047"/>
      <c r="CV10" s="1048"/>
      <c r="CW10" s="1046"/>
      <c r="CX10" s="1047"/>
      <c r="CY10" s="1047"/>
      <c r="CZ10" s="1047"/>
      <c r="DA10" s="1048"/>
      <c r="DB10" s="1046"/>
      <c r="DC10" s="1047"/>
      <c r="DD10" s="1047"/>
      <c r="DE10" s="1047"/>
      <c r="DF10" s="1048"/>
      <c r="DG10" s="1046"/>
      <c r="DH10" s="1047"/>
      <c r="DI10" s="1047"/>
      <c r="DJ10" s="1047"/>
      <c r="DK10" s="1048"/>
      <c r="DL10" s="1046"/>
      <c r="DM10" s="1047"/>
      <c r="DN10" s="1047"/>
      <c r="DO10" s="1047"/>
      <c r="DP10" s="1048"/>
      <c r="DQ10" s="1046"/>
      <c r="DR10" s="1047"/>
      <c r="DS10" s="1047"/>
      <c r="DT10" s="1047"/>
      <c r="DU10" s="1048"/>
      <c r="DV10" s="1049"/>
      <c r="DW10" s="1050"/>
      <c r="DX10" s="1050"/>
      <c r="DY10" s="1050"/>
      <c r="DZ10" s="1051"/>
      <c r="EA10" s="256"/>
    </row>
    <row r="11" spans="1:131" s="257" customFormat="1" ht="26.25" customHeight="1" x14ac:dyDescent="0.15">
      <c r="A11" s="263">
        <v>
5</v>
      </c>
      <c r="B11" s="1088"/>
      <c r="C11" s="1089"/>
      <c r="D11" s="1089"/>
      <c r="E11" s="1089"/>
      <c r="F11" s="1089"/>
      <c r="G11" s="1089"/>
      <c r="H11" s="1089"/>
      <c r="I11" s="1089"/>
      <c r="J11" s="1089"/>
      <c r="K11" s="1089"/>
      <c r="L11" s="1089"/>
      <c r="M11" s="1089"/>
      <c r="N11" s="1089"/>
      <c r="O11" s="1089"/>
      <c r="P11" s="1090"/>
      <c r="Q11" s="1100"/>
      <c r="R11" s="1101"/>
      <c r="S11" s="1101"/>
      <c r="T11" s="1101"/>
      <c r="U11" s="1101"/>
      <c r="V11" s="1101"/>
      <c r="W11" s="1101"/>
      <c r="X11" s="1101"/>
      <c r="Y11" s="1101"/>
      <c r="Z11" s="1101"/>
      <c r="AA11" s="1101"/>
      <c r="AB11" s="1101"/>
      <c r="AC11" s="1101"/>
      <c r="AD11" s="1101"/>
      <c r="AE11" s="1102"/>
      <c r="AF11" s="1094"/>
      <c r="AG11" s="1095"/>
      <c r="AH11" s="1095"/>
      <c r="AI11" s="1095"/>
      <c r="AJ11" s="1096"/>
      <c r="AK11" s="1143"/>
      <c r="AL11" s="1144"/>
      <c r="AM11" s="1144"/>
      <c r="AN11" s="1144"/>
      <c r="AO11" s="1144"/>
      <c r="AP11" s="1144"/>
      <c r="AQ11" s="1144"/>
      <c r="AR11" s="1144"/>
      <c r="AS11" s="1144"/>
      <c r="AT11" s="1144"/>
      <c r="AU11" s="1141"/>
      <c r="AV11" s="1141"/>
      <c r="AW11" s="1141"/>
      <c r="AX11" s="1141"/>
      <c r="AY11" s="1142"/>
      <c r="AZ11" s="254"/>
      <c r="BA11" s="254"/>
      <c r="BB11" s="254"/>
      <c r="BC11" s="254"/>
      <c r="BD11" s="254"/>
      <c r="BE11" s="255"/>
      <c r="BF11" s="255"/>
      <c r="BG11" s="255"/>
      <c r="BH11" s="255"/>
      <c r="BI11" s="255"/>
      <c r="BJ11" s="255"/>
      <c r="BK11" s="255"/>
      <c r="BL11" s="255"/>
      <c r="BM11" s="255"/>
      <c r="BN11" s="255"/>
      <c r="BO11" s="255"/>
      <c r="BP11" s="255"/>
      <c r="BQ11" s="264">
        <v>
5</v>
      </c>
      <c r="BR11" s="265"/>
      <c r="BS11" s="1071"/>
      <c r="BT11" s="1072"/>
      <c r="BU11" s="1072"/>
      <c r="BV11" s="1072"/>
      <c r="BW11" s="1072"/>
      <c r="BX11" s="1072"/>
      <c r="BY11" s="1072"/>
      <c r="BZ11" s="1072"/>
      <c r="CA11" s="1072"/>
      <c r="CB11" s="1072"/>
      <c r="CC11" s="1072"/>
      <c r="CD11" s="1072"/>
      <c r="CE11" s="1072"/>
      <c r="CF11" s="1072"/>
      <c r="CG11" s="1073"/>
      <c r="CH11" s="1046"/>
      <c r="CI11" s="1047"/>
      <c r="CJ11" s="1047"/>
      <c r="CK11" s="1047"/>
      <c r="CL11" s="1048"/>
      <c r="CM11" s="1046"/>
      <c r="CN11" s="1047"/>
      <c r="CO11" s="1047"/>
      <c r="CP11" s="1047"/>
      <c r="CQ11" s="1048"/>
      <c r="CR11" s="1046"/>
      <c r="CS11" s="1047"/>
      <c r="CT11" s="1047"/>
      <c r="CU11" s="1047"/>
      <c r="CV11" s="1048"/>
      <c r="CW11" s="1046"/>
      <c r="CX11" s="1047"/>
      <c r="CY11" s="1047"/>
      <c r="CZ11" s="1047"/>
      <c r="DA11" s="1048"/>
      <c r="DB11" s="1046"/>
      <c r="DC11" s="1047"/>
      <c r="DD11" s="1047"/>
      <c r="DE11" s="1047"/>
      <c r="DF11" s="1048"/>
      <c r="DG11" s="1046"/>
      <c r="DH11" s="1047"/>
      <c r="DI11" s="1047"/>
      <c r="DJ11" s="1047"/>
      <c r="DK11" s="1048"/>
      <c r="DL11" s="1046"/>
      <c r="DM11" s="1047"/>
      <c r="DN11" s="1047"/>
      <c r="DO11" s="1047"/>
      <c r="DP11" s="1048"/>
      <c r="DQ11" s="1046"/>
      <c r="DR11" s="1047"/>
      <c r="DS11" s="1047"/>
      <c r="DT11" s="1047"/>
      <c r="DU11" s="1048"/>
      <c r="DV11" s="1049"/>
      <c r="DW11" s="1050"/>
      <c r="DX11" s="1050"/>
      <c r="DY11" s="1050"/>
      <c r="DZ11" s="1051"/>
      <c r="EA11" s="256"/>
    </row>
    <row r="12" spans="1:131" s="257" customFormat="1" ht="26.25" customHeight="1" x14ac:dyDescent="0.15">
      <c r="A12" s="263">
        <v>
6</v>
      </c>
      <c r="B12" s="1088"/>
      <c r="C12" s="1089"/>
      <c r="D12" s="1089"/>
      <c r="E12" s="1089"/>
      <c r="F12" s="1089"/>
      <c r="G12" s="1089"/>
      <c r="H12" s="1089"/>
      <c r="I12" s="1089"/>
      <c r="J12" s="1089"/>
      <c r="K12" s="1089"/>
      <c r="L12" s="1089"/>
      <c r="M12" s="1089"/>
      <c r="N12" s="1089"/>
      <c r="O12" s="1089"/>
      <c r="P12" s="1090"/>
      <c r="Q12" s="1100"/>
      <c r="R12" s="1101"/>
      <c r="S12" s="1101"/>
      <c r="T12" s="1101"/>
      <c r="U12" s="1101"/>
      <c r="V12" s="1101"/>
      <c r="W12" s="1101"/>
      <c r="X12" s="1101"/>
      <c r="Y12" s="1101"/>
      <c r="Z12" s="1101"/>
      <c r="AA12" s="1101"/>
      <c r="AB12" s="1101"/>
      <c r="AC12" s="1101"/>
      <c r="AD12" s="1101"/>
      <c r="AE12" s="1102"/>
      <c r="AF12" s="1094"/>
      <c r="AG12" s="1095"/>
      <c r="AH12" s="1095"/>
      <c r="AI12" s="1095"/>
      <c r="AJ12" s="1096"/>
      <c r="AK12" s="1143"/>
      <c r="AL12" s="1144"/>
      <c r="AM12" s="1144"/>
      <c r="AN12" s="1144"/>
      <c r="AO12" s="1144"/>
      <c r="AP12" s="1144"/>
      <c r="AQ12" s="1144"/>
      <c r="AR12" s="1144"/>
      <c r="AS12" s="1144"/>
      <c r="AT12" s="1144"/>
      <c r="AU12" s="1141"/>
      <c r="AV12" s="1141"/>
      <c r="AW12" s="1141"/>
      <c r="AX12" s="1141"/>
      <c r="AY12" s="1142"/>
      <c r="AZ12" s="254"/>
      <c r="BA12" s="254"/>
      <c r="BB12" s="254"/>
      <c r="BC12" s="254"/>
      <c r="BD12" s="254"/>
      <c r="BE12" s="255"/>
      <c r="BF12" s="255"/>
      <c r="BG12" s="255"/>
      <c r="BH12" s="255"/>
      <c r="BI12" s="255"/>
      <c r="BJ12" s="255"/>
      <c r="BK12" s="255"/>
      <c r="BL12" s="255"/>
      <c r="BM12" s="255"/>
      <c r="BN12" s="255"/>
      <c r="BO12" s="255"/>
      <c r="BP12" s="255"/>
      <c r="BQ12" s="264">
        <v>
6</v>
      </c>
      <c r="BR12" s="265"/>
      <c r="BS12" s="1071"/>
      <c r="BT12" s="1072"/>
      <c r="BU12" s="1072"/>
      <c r="BV12" s="1072"/>
      <c r="BW12" s="1072"/>
      <c r="BX12" s="1072"/>
      <c r="BY12" s="1072"/>
      <c r="BZ12" s="1072"/>
      <c r="CA12" s="1072"/>
      <c r="CB12" s="1072"/>
      <c r="CC12" s="1072"/>
      <c r="CD12" s="1072"/>
      <c r="CE12" s="1072"/>
      <c r="CF12" s="1072"/>
      <c r="CG12" s="1073"/>
      <c r="CH12" s="1046"/>
      <c r="CI12" s="1047"/>
      <c r="CJ12" s="1047"/>
      <c r="CK12" s="1047"/>
      <c r="CL12" s="1048"/>
      <c r="CM12" s="1046"/>
      <c r="CN12" s="1047"/>
      <c r="CO12" s="1047"/>
      <c r="CP12" s="1047"/>
      <c r="CQ12" s="1048"/>
      <c r="CR12" s="1046"/>
      <c r="CS12" s="1047"/>
      <c r="CT12" s="1047"/>
      <c r="CU12" s="1047"/>
      <c r="CV12" s="1048"/>
      <c r="CW12" s="1046"/>
      <c r="CX12" s="1047"/>
      <c r="CY12" s="1047"/>
      <c r="CZ12" s="1047"/>
      <c r="DA12" s="1048"/>
      <c r="DB12" s="1046"/>
      <c r="DC12" s="1047"/>
      <c r="DD12" s="1047"/>
      <c r="DE12" s="1047"/>
      <c r="DF12" s="1048"/>
      <c r="DG12" s="1046"/>
      <c r="DH12" s="1047"/>
      <c r="DI12" s="1047"/>
      <c r="DJ12" s="1047"/>
      <c r="DK12" s="1048"/>
      <c r="DL12" s="1046"/>
      <c r="DM12" s="1047"/>
      <c r="DN12" s="1047"/>
      <c r="DO12" s="1047"/>
      <c r="DP12" s="1048"/>
      <c r="DQ12" s="1046"/>
      <c r="DR12" s="1047"/>
      <c r="DS12" s="1047"/>
      <c r="DT12" s="1047"/>
      <c r="DU12" s="1048"/>
      <c r="DV12" s="1049"/>
      <c r="DW12" s="1050"/>
      <c r="DX12" s="1050"/>
      <c r="DY12" s="1050"/>
      <c r="DZ12" s="1051"/>
      <c r="EA12" s="256"/>
    </row>
    <row r="13" spans="1:131" s="257" customFormat="1" ht="26.25" customHeight="1" x14ac:dyDescent="0.15">
      <c r="A13" s="263">
        <v>
7</v>
      </c>
      <c r="B13" s="1088"/>
      <c r="C13" s="1089"/>
      <c r="D13" s="1089"/>
      <c r="E13" s="1089"/>
      <c r="F13" s="1089"/>
      <c r="G13" s="1089"/>
      <c r="H13" s="1089"/>
      <c r="I13" s="1089"/>
      <c r="J13" s="1089"/>
      <c r="K13" s="1089"/>
      <c r="L13" s="1089"/>
      <c r="M13" s="1089"/>
      <c r="N13" s="1089"/>
      <c r="O13" s="1089"/>
      <c r="P13" s="1090"/>
      <c r="Q13" s="1100"/>
      <c r="R13" s="1101"/>
      <c r="S13" s="1101"/>
      <c r="T13" s="1101"/>
      <c r="U13" s="1101"/>
      <c r="V13" s="1101"/>
      <c r="W13" s="1101"/>
      <c r="X13" s="1101"/>
      <c r="Y13" s="1101"/>
      <c r="Z13" s="1101"/>
      <c r="AA13" s="1101"/>
      <c r="AB13" s="1101"/>
      <c r="AC13" s="1101"/>
      <c r="AD13" s="1101"/>
      <c r="AE13" s="1102"/>
      <c r="AF13" s="1094"/>
      <c r="AG13" s="1095"/>
      <c r="AH13" s="1095"/>
      <c r="AI13" s="1095"/>
      <c r="AJ13" s="1096"/>
      <c r="AK13" s="1143"/>
      <c r="AL13" s="1144"/>
      <c r="AM13" s="1144"/>
      <c r="AN13" s="1144"/>
      <c r="AO13" s="1144"/>
      <c r="AP13" s="1144"/>
      <c r="AQ13" s="1144"/>
      <c r="AR13" s="1144"/>
      <c r="AS13" s="1144"/>
      <c r="AT13" s="1144"/>
      <c r="AU13" s="1141"/>
      <c r="AV13" s="1141"/>
      <c r="AW13" s="1141"/>
      <c r="AX13" s="1141"/>
      <c r="AY13" s="1142"/>
      <c r="AZ13" s="254"/>
      <c r="BA13" s="254"/>
      <c r="BB13" s="254"/>
      <c r="BC13" s="254"/>
      <c r="BD13" s="254"/>
      <c r="BE13" s="255"/>
      <c r="BF13" s="255"/>
      <c r="BG13" s="255"/>
      <c r="BH13" s="255"/>
      <c r="BI13" s="255"/>
      <c r="BJ13" s="255"/>
      <c r="BK13" s="255"/>
      <c r="BL13" s="255"/>
      <c r="BM13" s="255"/>
      <c r="BN13" s="255"/>
      <c r="BO13" s="255"/>
      <c r="BP13" s="255"/>
      <c r="BQ13" s="264">
        <v>
7</v>
      </c>
      <c r="BR13" s="265"/>
      <c r="BS13" s="1071"/>
      <c r="BT13" s="1072"/>
      <c r="BU13" s="1072"/>
      <c r="BV13" s="1072"/>
      <c r="BW13" s="1072"/>
      <c r="BX13" s="1072"/>
      <c r="BY13" s="1072"/>
      <c r="BZ13" s="1072"/>
      <c r="CA13" s="1072"/>
      <c r="CB13" s="1072"/>
      <c r="CC13" s="1072"/>
      <c r="CD13" s="1072"/>
      <c r="CE13" s="1072"/>
      <c r="CF13" s="1072"/>
      <c r="CG13" s="1073"/>
      <c r="CH13" s="1046"/>
      <c r="CI13" s="1047"/>
      <c r="CJ13" s="1047"/>
      <c r="CK13" s="1047"/>
      <c r="CL13" s="1048"/>
      <c r="CM13" s="1046"/>
      <c r="CN13" s="1047"/>
      <c r="CO13" s="1047"/>
      <c r="CP13" s="1047"/>
      <c r="CQ13" s="1048"/>
      <c r="CR13" s="1046"/>
      <c r="CS13" s="1047"/>
      <c r="CT13" s="1047"/>
      <c r="CU13" s="1047"/>
      <c r="CV13" s="1048"/>
      <c r="CW13" s="1046"/>
      <c r="CX13" s="1047"/>
      <c r="CY13" s="1047"/>
      <c r="CZ13" s="1047"/>
      <c r="DA13" s="1048"/>
      <c r="DB13" s="1046"/>
      <c r="DC13" s="1047"/>
      <c r="DD13" s="1047"/>
      <c r="DE13" s="1047"/>
      <c r="DF13" s="1048"/>
      <c r="DG13" s="1046"/>
      <c r="DH13" s="1047"/>
      <c r="DI13" s="1047"/>
      <c r="DJ13" s="1047"/>
      <c r="DK13" s="1048"/>
      <c r="DL13" s="1046"/>
      <c r="DM13" s="1047"/>
      <c r="DN13" s="1047"/>
      <c r="DO13" s="1047"/>
      <c r="DP13" s="1048"/>
      <c r="DQ13" s="1046"/>
      <c r="DR13" s="1047"/>
      <c r="DS13" s="1047"/>
      <c r="DT13" s="1047"/>
      <c r="DU13" s="1048"/>
      <c r="DV13" s="1049"/>
      <c r="DW13" s="1050"/>
      <c r="DX13" s="1050"/>
      <c r="DY13" s="1050"/>
      <c r="DZ13" s="1051"/>
      <c r="EA13" s="256"/>
    </row>
    <row r="14" spans="1:131" s="257" customFormat="1" ht="26.25" customHeight="1" x14ac:dyDescent="0.15">
      <c r="A14" s="263">
        <v>
8</v>
      </c>
      <c r="B14" s="1088"/>
      <c r="C14" s="1089"/>
      <c r="D14" s="1089"/>
      <c r="E14" s="1089"/>
      <c r="F14" s="1089"/>
      <c r="G14" s="1089"/>
      <c r="H14" s="1089"/>
      <c r="I14" s="1089"/>
      <c r="J14" s="1089"/>
      <c r="K14" s="1089"/>
      <c r="L14" s="1089"/>
      <c r="M14" s="1089"/>
      <c r="N14" s="1089"/>
      <c r="O14" s="1089"/>
      <c r="P14" s="1090"/>
      <c r="Q14" s="1100"/>
      <c r="R14" s="1101"/>
      <c r="S14" s="1101"/>
      <c r="T14" s="1101"/>
      <c r="U14" s="1101"/>
      <c r="V14" s="1101"/>
      <c r="W14" s="1101"/>
      <c r="X14" s="1101"/>
      <c r="Y14" s="1101"/>
      <c r="Z14" s="1101"/>
      <c r="AA14" s="1101"/>
      <c r="AB14" s="1101"/>
      <c r="AC14" s="1101"/>
      <c r="AD14" s="1101"/>
      <c r="AE14" s="1102"/>
      <c r="AF14" s="1094"/>
      <c r="AG14" s="1095"/>
      <c r="AH14" s="1095"/>
      <c r="AI14" s="1095"/>
      <c r="AJ14" s="1096"/>
      <c r="AK14" s="1143"/>
      <c r="AL14" s="1144"/>
      <c r="AM14" s="1144"/>
      <c r="AN14" s="1144"/>
      <c r="AO14" s="1144"/>
      <c r="AP14" s="1144"/>
      <c r="AQ14" s="1144"/>
      <c r="AR14" s="1144"/>
      <c r="AS14" s="1144"/>
      <c r="AT14" s="1144"/>
      <c r="AU14" s="1141"/>
      <c r="AV14" s="1141"/>
      <c r="AW14" s="1141"/>
      <c r="AX14" s="1141"/>
      <c r="AY14" s="1142"/>
      <c r="AZ14" s="254"/>
      <c r="BA14" s="254"/>
      <c r="BB14" s="254"/>
      <c r="BC14" s="254"/>
      <c r="BD14" s="254"/>
      <c r="BE14" s="255"/>
      <c r="BF14" s="255"/>
      <c r="BG14" s="255"/>
      <c r="BH14" s="255"/>
      <c r="BI14" s="255"/>
      <c r="BJ14" s="255"/>
      <c r="BK14" s="255"/>
      <c r="BL14" s="255"/>
      <c r="BM14" s="255"/>
      <c r="BN14" s="255"/>
      <c r="BO14" s="255"/>
      <c r="BP14" s="255"/>
      <c r="BQ14" s="264">
        <v>
8</v>
      </c>
      <c r="BR14" s="265"/>
      <c r="BS14" s="1071"/>
      <c r="BT14" s="1072"/>
      <c r="BU14" s="1072"/>
      <c r="BV14" s="1072"/>
      <c r="BW14" s="1072"/>
      <c r="BX14" s="1072"/>
      <c r="BY14" s="1072"/>
      <c r="BZ14" s="1072"/>
      <c r="CA14" s="1072"/>
      <c r="CB14" s="1072"/>
      <c r="CC14" s="1072"/>
      <c r="CD14" s="1072"/>
      <c r="CE14" s="1072"/>
      <c r="CF14" s="1072"/>
      <c r="CG14" s="1073"/>
      <c r="CH14" s="1046"/>
      <c r="CI14" s="1047"/>
      <c r="CJ14" s="1047"/>
      <c r="CK14" s="1047"/>
      <c r="CL14" s="1048"/>
      <c r="CM14" s="1046"/>
      <c r="CN14" s="1047"/>
      <c r="CO14" s="1047"/>
      <c r="CP14" s="1047"/>
      <c r="CQ14" s="1048"/>
      <c r="CR14" s="1046"/>
      <c r="CS14" s="1047"/>
      <c r="CT14" s="1047"/>
      <c r="CU14" s="1047"/>
      <c r="CV14" s="1048"/>
      <c r="CW14" s="1046"/>
      <c r="CX14" s="1047"/>
      <c r="CY14" s="1047"/>
      <c r="CZ14" s="1047"/>
      <c r="DA14" s="1048"/>
      <c r="DB14" s="1046"/>
      <c r="DC14" s="1047"/>
      <c r="DD14" s="1047"/>
      <c r="DE14" s="1047"/>
      <c r="DF14" s="1048"/>
      <c r="DG14" s="1046"/>
      <c r="DH14" s="1047"/>
      <c r="DI14" s="1047"/>
      <c r="DJ14" s="1047"/>
      <c r="DK14" s="1048"/>
      <c r="DL14" s="1046"/>
      <c r="DM14" s="1047"/>
      <c r="DN14" s="1047"/>
      <c r="DO14" s="1047"/>
      <c r="DP14" s="1048"/>
      <c r="DQ14" s="1046"/>
      <c r="DR14" s="1047"/>
      <c r="DS14" s="1047"/>
      <c r="DT14" s="1047"/>
      <c r="DU14" s="1048"/>
      <c r="DV14" s="1049"/>
      <c r="DW14" s="1050"/>
      <c r="DX14" s="1050"/>
      <c r="DY14" s="1050"/>
      <c r="DZ14" s="1051"/>
      <c r="EA14" s="256"/>
    </row>
    <row r="15" spans="1:131" s="257" customFormat="1" ht="26.25" customHeight="1" x14ac:dyDescent="0.15">
      <c r="A15" s="263">
        <v>
9</v>
      </c>
      <c r="B15" s="1088"/>
      <c r="C15" s="1089"/>
      <c r="D15" s="1089"/>
      <c r="E15" s="1089"/>
      <c r="F15" s="1089"/>
      <c r="G15" s="1089"/>
      <c r="H15" s="1089"/>
      <c r="I15" s="1089"/>
      <c r="J15" s="1089"/>
      <c r="K15" s="1089"/>
      <c r="L15" s="1089"/>
      <c r="M15" s="1089"/>
      <c r="N15" s="1089"/>
      <c r="O15" s="1089"/>
      <c r="P15" s="1090"/>
      <c r="Q15" s="1100"/>
      <c r="R15" s="1101"/>
      <c r="S15" s="1101"/>
      <c r="T15" s="1101"/>
      <c r="U15" s="1101"/>
      <c r="V15" s="1101"/>
      <c r="W15" s="1101"/>
      <c r="X15" s="1101"/>
      <c r="Y15" s="1101"/>
      <c r="Z15" s="1101"/>
      <c r="AA15" s="1101"/>
      <c r="AB15" s="1101"/>
      <c r="AC15" s="1101"/>
      <c r="AD15" s="1101"/>
      <c r="AE15" s="1102"/>
      <c r="AF15" s="1094"/>
      <c r="AG15" s="1095"/>
      <c r="AH15" s="1095"/>
      <c r="AI15" s="1095"/>
      <c r="AJ15" s="1096"/>
      <c r="AK15" s="1143"/>
      <c r="AL15" s="1144"/>
      <c r="AM15" s="1144"/>
      <c r="AN15" s="1144"/>
      <c r="AO15" s="1144"/>
      <c r="AP15" s="1144"/>
      <c r="AQ15" s="1144"/>
      <c r="AR15" s="1144"/>
      <c r="AS15" s="1144"/>
      <c r="AT15" s="1144"/>
      <c r="AU15" s="1141"/>
      <c r="AV15" s="1141"/>
      <c r="AW15" s="1141"/>
      <c r="AX15" s="1141"/>
      <c r="AY15" s="1142"/>
      <c r="AZ15" s="254"/>
      <c r="BA15" s="254"/>
      <c r="BB15" s="254"/>
      <c r="BC15" s="254"/>
      <c r="BD15" s="254"/>
      <c r="BE15" s="255"/>
      <c r="BF15" s="255"/>
      <c r="BG15" s="255"/>
      <c r="BH15" s="255"/>
      <c r="BI15" s="255"/>
      <c r="BJ15" s="255"/>
      <c r="BK15" s="255"/>
      <c r="BL15" s="255"/>
      <c r="BM15" s="255"/>
      <c r="BN15" s="255"/>
      <c r="BO15" s="255"/>
      <c r="BP15" s="255"/>
      <c r="BQ15" s="264">
        <v>
9</v>
      </c>
      <c r="BR15" s="265"/>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6"/>
    </row>
    <row r="16" spans="1:131" s="257" customFormat="1" ht="26.25" customHeight="1" x14ac:dyDescent="0.15">
      <c r="A16" s="263">
        <v>
10</v>
      </c>
      <c r="B16" s="1088"/>
      <c r="C16" s="1089"/>
      <c r="D16" s="1089"/>
      <c r="E16" s="1089"/>
      <c r="F16" s="1089"/>
      <c r="G16" s="1089"/>
      <c r="H16" s="1089"/>
      <c r="I16" s="1089"/>
      <c r="J16" s="1089"/>
      <c r="K16" s="1089"/>
      <c r="L16" s="1089"/>
      <c r="M16" s="1089"/>
      <c r="N16" s="1089"/>
      <c r="O16" s="1089"/>
      <c r="P16" s="1090"/>
      <c r="Q16" s="1100"/>
      <c r="R16" s="1101"/>
      <c r="S16" s="1101"/>
      <c r="T16" s="1101"/>
      <c r="U16" s="1101"/>
      <c r="V16" s="1101"/>
      <c r="W16" s="1101"/>
      <c r="X16" s="1101"/>
      <c r="Y16" s="1101"/>
      <c r="Z16" s="1101"/>
      <c r="AA16" s="1101"/>
      <c r="AB16" s="1101"/>
      <c r="AC16" s="1101"/>
      <c r="AD16" s="1101"/>
      <c r="AE16" s="1102"/>
      <c r="AF16" s="1094"/>
      <c r="AG16" s="1095"/>
      <c r="AH16" s="1095"/>
      <c r="AI16" s="1095"/>
      <c r="AJ16" s="1096"/>
      <c r="AK16" s="1143"/>
      <c r="AL16" s="1144"/>
      <c r="AM16" s="1144"/>
      <c r="AN16" s="1144"/>
      <c r="AO16" s="1144"/>
      <c r="AP16" s="1144"/>
      <c r="AQ16" s="1144"/>
      <c r="AR16" s="1144"/>
      <c r="AS16" s="1144"/>
      <c r="AT16" s="1144"/>
      <c r="AU16" s="1141"/>
      <c r="AV16" s="1141"/>
      <c r="AW16" s="1141"/>
      <c r="AX16" s="1141"/>
      <c r="AY16" s="1142"/>
      <c r="AZ16" s="254"/>
      <c r="BA16" s="254"/>
      <c r="BB16" s="254"/>
      <c r="BC16" s="254"/>
      <c r="BD16" s="254"/>
      <c r="BE16" s="255"/>
      <c r="BF16" s="255"/>
      <c r="BG16" s="255"/>
      <c r="BH16" s="255"/>
      <c r="BI16" s="255"/>
      <c r="BJ16" s="255"/>
      <c r="BK16" s="255"/>
      <c r="BL16" s="255"/>
      <c r="BM16" s="255"/>
      <c r="BN16" s="255"/>
      <c r="BO16" s="255"/>
      <c r="BP16" s="255"/>
      <c r="BQ16" s="264">
        <v>
10</v>
      </c>
      <c r="BR16" s="265"/>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6"/>
    </row>
    <row r="17" spans="1:131" s="257" customFormat="1" ht="26.25" customHeight="1" x14ac:dyDescent="0.15">
      <c r="A17" s="263">
        <v>
11</v>
      </c>
      <c r="B17" s="1088"/>
      <c r="C17" s="1089"/>
      <c r="D17" s="1089"/>
      <c r="E17" s="1089"/>
      <c r="F17" s="1089"/>
      <c r="G17" s="1089"/>
      <c r="H17" s="1089"/>
      <c r="I17" s="1089"/>
      <c r="J17" s="1089"/>
      <c r="K17" s="1089"/>
      <c r="L17" s="1089"/>
      <c r="M17" s="1089"/>
      <c r="N17" s="1089"/>
      <c r="O17" s="1089"/>
      <c r="P17" s="1090"/>
      <c r="Q17" s="1100"/>
      <c r="R17" s="1101"/>
      <c r="S17" s="1101"/>
      <c r="T17" s="1101"/>
      <c r="U17" s="1101"/>
      <c r="V17" s="1101"/>
      <c r="W17" s="1101"/>
      <c r="X17" s="1101"/>
      <c r="Y17" s="1101"/>
      <c r="Z17" s="1101"/>
      <c r="AA17" s="1101"/>
      <c r="AB17" s="1101"/>
      <c r="AC17" s="1101"/>
      <c r="AD17" s="1101"/>
      <c r="AE17" s="1102"/>
      <c r="AF17" s="1094"/>
      <c r="AG17" s="1095"/>
      <c r="AH17" s="1095"/>
      <c r="AI17" s="1095"/>
      <c r="AJ17" s="1096"/>
      <c r="AK17" s="1143"/>
      <c r="AL17" s="1144"/>
      <c r="AM17" s="1144"/>
      <c r="AN17" s="1144"/>
      <c r="AO17" s="1144"/>
      <c r="AP17" s="1144"/>
      <c r="AQ17" s="1144"/>
      <c r="AR17" s="1144"/>
      <c r="AS17" s="1144"/>
      <c r="AT17" s="1144"/>
      <c r="AU17" s="1141"/>
      <c r="AV17" s="1141"/>
      <c r="AW17" s="1141"/>
      <c r="AX17" s="1141"/>
      <c r="AY17" s="1142"/>
      <c r="AZ17" s="254"/>
      <c r="BA17" s="254"/>
      <c r="BB17" s="254"/>
      <c r="BC17" s="254"/>
      <c r="BD17" s="254"/>
      <c r="BE17" s="255"/>
      <c r="BF17" s="255"/>
      <c r="BG17" s="255"/>
      <c r="BH17" s="255"/>
      <c r="BI17" s="255"/>
      <c r="BJ17" s="255"/>
      <c r="BK17" s="255"/>
      <c r="BL17" s="255"/>
      <c r="BM17" s="255"/>
      <c r="BN17" s="255"/>
      <c r="BO17" s="255"/>
      <c r="BP17" s="255"/>
      <c r="BQ17" s="264">
        <v>
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x14ac:dyDescent="0.15">
      <c r="A18" s="263">
        <v>
12</v>
      </c>
      <c r="B18" s="1088"/>
      <c r="C18" s="1089"/>
      <c r="D18" s="1089"/>
      <c r="E18" s="1089"/>
      <c r="F18" s="1089"/>
      <c r="G18" s="1089"/>
      <c r="H18" s="1089"/>
      <c r="I18" s="1089"/>
      <c r="J18" s="1089"/>
      <c r="K18" s="1089"/>
      <c r="L18" s="1089"/>
      <c r="M18" s="1089"/>
      <c r="N18" s="1089"/>
      <c r="O18" s="1089"/>
      <c r="P18" s="1090"/>
      <c r="Q18" s="1100"/>
      <c r="R18" s="1101"/>
      <c r="S18" s="1101"/>
      <c r="T18" s="1101"/>
      <c r="U18" s="1101"/>
      <c r="V18" s="1101"/>
      <c r="W18" s="1101"/>
      <c r="X18" s="1101"/>
      <c r="Y18" s="1101"/>
      <c r="Z18" s="1101"/>
      <c r="AA18" s="1101"/>
      <c r="AB18" s="1101"/>
      <c r="AC18" s="1101"/>
      <c r="AD18" s="1101"/>
      <c r="AE18" s="1102"/>
      <c r="AF18" s="1094"/>
      <c r="AG18" s="1095"/>
      <c r="AH18" s="1095"/>
      <c r="AI18" s="1095"/>
      <c r="AJ18" s="1096"/>
      <c r="AK18" s="1143"/>
      <c r="AL18" s="1144"/>
      <c r="AM18" s="1144"/>
      <c r="AN18" s="1144"/>
      <c r="AO18" s="1144"/>
      <c r="AP18" s="1144"/>
      <c r="AQ18" s="1144"/>
      <c r="AR18" s="1144"/>
      <c r="AS18" s="1144"/>
      <c r="AT18" s="1144"/>
      <c r="AU18" s="1141"/>
      <c r="AV18" s="1141"/>
      <c r="AW18" s="1141"/>
      <c r="AX18" s="1141"/>
      <c r="AY18" s="1142"/>
      <c r="AZ18" s="254"/>
      <c r="BA18" s="254"/>
      <c r="BB18" s="254"/>
      <c r="BC18" s="254"/>
      <c r="BD18" s="254"/>
      <c r="BE18" s="255"/>
      <c r="BF18" s="255"/>
      <c r="BG18" s="255"/>
      <c r="BH18" s="255"/>
      <c r="BI18" s="255"/>
      <c r="BJ18" s="255"/>
      <c r="BK18" s="255"/>
      <c r="BL18" s="255"/>
      <c r="BM18" s="255"/>
      <c r="BN18" s="255"/>
      <c r="BO18" s="255"/>
      <c r="BP18" s="255"/>
      <c r="BQ18" s="264">
        <v>
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x14ac:dyDescent="0.15">
      <c r="A19" s="263">
        <v>
13</v>
      </c>
      <c r="B19" s="1088"/>
      <c r="C19" s="1089"/>
      <c r="D19" s="1089"/>
      <c r="E19" s="1089"/>
      <c r="F19" s="1089"/>
      <c r="G19" s="1089"/>
      <c r="H19" s="1089"/>
      <c r="I19" s="1089"/>
      <c r="J19" s="1089"/>
      <c r="K19" s="1089"/>
      <c r="L19" s="1089"/>
      <c r="M19" s="1089"/>
      <c r="N19" s="1089"/>
      <c r="O19" s="1089"/>
      <c r="P19" s="1090"/>
      <c r="Q19" s="1100"/>
      <c r="R19" s="1101"/>
      <c r="S19" s="1101"/>
      <c r="T19" s="1101"/>
      <c r="U19" s="1101"/>
      <c r="V19" s="1101"/>
      <c r="W19" s="1101"/>
      <c r="X19" s="1101"/>
      <c r="Y19" s="1101"/>
      <c r="Z19" s="1101"/>
      <c r="AA19" s="1101"/>
      <c r="AB19" s="1101"/>
      <c r="AC19" s="1101"/>
      <c r="AD19" s="1101"/>
      <c r="AE19" s="1102"/>
      <c r="AF19" s="1094"/>
      <c r="AG19" s="1095"/>
      <c r="AH19" s="1095"/>
      <c r="AI19" s="1095"/>
      <c r="AJ19" s="1096"/>
      <c r="AK19" s="1143"/>
      <c r="AL19" s="1144"/>
      <c r="AM19" s="1144"/>
      <c r="AN19" s="1144"/>
      <c r="AO19" s="1144"/>
      <c r="AP19" s="1144"/>
      <c r="AQ19" s="1144"/>
      <c r="AR19" s="1144"/>
      <c r="AS19" s="1144"/>
      <c r="AT19" s="1144"/>
      <c r="AU19" s="1141"/>
      <c r="AV19" s="1141"/>
      <c r="AW19" s="1141"/>
      <c r="AX19" s="1141"/>
      <c r="AY19" s="1142"/>
      <c r="AZ19" s="254"/>
      <c r="BA19" s="254"/>
      <c r="BB19" s="254"/>
      <c r="BC19" s="254"/>
      <c r="BD19" s="254"/>
      <c r="BE19" s="255"/>
      <c r="BF19" s="255"/>
      <c r="BG19" s="255"/>
      <c r="BH19" s="255"/>
      <c r="BI19" s="255"/>
      <c r="BJ19" s="255"/>
      <c r="BK19" s="255"/>
      <c r="BL19" s="255"/>
      <c r="BM19" s="255"/>
      <c r="BN19" s="255"/>
      <c r="BO19" s="255"/>
      <c r="BP19" s="255"/>
      <c r="BQ19" s="264">
        <v>
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x14ac:dyDescent="0.15">
      <c r="A20" s="263">
        <v>
14</v>
      </c>
      <c r="B20" s="1088"/>
      <c r="C20" s="1089"/>
      <c r="D20" s="1089"/>
      <c r="E20" s="1089"/>
      <c r="F20" s="1089"/>
      <c r="G20" s="1089"/>
      <c r="H20" s="1089"/>
      <c r="I20" s="1089"/>
      <c r="J20" s="1089"/>
      <c r="K20" s="1089"/>
      <c r="L20" s="1089"/>
      <c r="M20" s="1089"/>
      <c r="N20" s="1089"/>
      <c r="O20" s="1089"/>
      <c r="P20" s="1090"/>
      <c r="Q20" s="1100"/>
      <c r="R20" s="1101"/>
      <c r="S20" s="1101"/>
      <c r="T20" s="1101"/>
      <c r="U20" s="1101"/>
      <c r="V20" s="1101"/>
      <c r="W20" s="1101"/>
      <c r="X20" s="1101"/>
      <c r="Y20" s="1101"/>
      <c r="Z20" s="1101"/>
      <c r="AA20" s="1101"/>
      <c r="AB20" s="1101"/>
      <c r="AC20" s="1101"/>
      <c r="AD20" s="1101"/>
      <c r="AE20" s="1102"/>
      <c r="AF20" s="1094"/>
      <c r="AG20" s="1095"/>
      <c r="AH20" s="1095"/>
      <c r="AI20" s="1095"/>
      <c r="AJ20" s="1096"/>
      <c r="AK20" s="1143"/>
      <c r="AL20" s="1144"/>
      <c r="AM20" s="1144"/>
      <c r="AN20" s="1144"/>
      <c r="AO20" s="1144"/>
      <c r="AP20" s="1144"/>
      <c r="AQ20" s="1144"/>
      <c r="AR20" s="1144"/>
      <c r="AS20" s="1144"/>
      <c r="AT20" s="1144"/>
      <c r="AU20" s="1141"/>
      <c r="AV20" s="1141"/>
      <c r="AW20" s="1141"/>
      <c r="AX20" s="1141"/>
      <c r="AY20" s="1142"/>
      <c r="AZ20" s="254"/>
      <c r="BA20" s="254"/>
      <c r="BB20" s="254"/>
      <c r="BC20" s="254"/>
      <c r="BD20" s="254"/>
      <c r="BE20" s="255"/>
      <c r="BF20" s="255"/>
      <c r="BG20" s="255"/>
      <c r="BH20" s="255"/>
      <c r="BI20" s="255"/>
      <c r="BJ20" s="255"/>
      <c r="BK20" s="255"/>
      <c r="BL20" s="255"/>
      <c r="BM20" s="255"/>
      <c r="BN20" s="255"/>
      <c r="BO20" s="255"/>
      <c r="BP20" s="255"/>
      <c r="BQ20" s="264">
        <v>
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x14ac:dyDescent="0.2">
      <c r="A21" s="263">
        <v>
15</v>
      </c>
      <c r="B21" s="1088"/>
      <c r="C21" s="1089"/>
      <c r="D21" s="1089"/>
      <c r="E21" s="1089"/>
      <c r="F21" s="1089"/>
      <c r="G21" s="1089"/>
      <c r="H21" s="1089"/>
      <c r="I21" s="1089"/>
      <c r="J21" s="1089"/>
      <c r="K21" s="1089"/>
      <c r="L21" s="1089"/>
      <c r="M21" s="1089"/>
      <c r="N21" s="1089"/>
      <c r="O21" s="1089"/>
      <c r="P21" s="1090"/>
      <c r="Q21" s="1100"/>
      <c r="R21" s="1101"/>
      <c r="S21" s="1101"/>
      <c r="T21" s="1101"/>
      <c r="U21" s="1101"/>
      <c r="V21" s="1101"/>
      <c r="W21" s="1101"/>
      <c r="X21" s="1101"/>
      <c r="Y21" s="1101"/>
      <c r="Z21" s="1101"/>
      <c r="AA21" s="1101"/>
      <c r="AB21" s="1101"/>
      <c r="AC21" s="1101"/>
      <c r="AD21" s="1101"/>
      <c r="AE21" s="1102"/>
      <c r="AF21" s="1094"/>
      <c r="AG21" s="1095"/>
      <c r="AH21" s="1095"/>
      <c r="AI21" s="1095"/>
      <c r="AJ21" s="1096"/>
      <c r="AK21" s="1143"/>
      <c r="AL21" s="1144"/>
      <c r="AM21" s="1144"/>
      <c r="AN21" s="1144"/>
      <c r="AO21" s="1144"/>
      <c r="AP21" s="1144"/>
      <c r="AQ21" s="1144"/>
      <c r="AR21" s="1144"/>
      <c r="AS21" s="1144"/>
      <c r="AT21" s="1144"/>
      <c r="AU21" s="1141"/>
      <c r="AV21" s="1141"/>
      <c r="AW21" s="1141"/>
      <c r="AX21" s="1141"/>
      <c r="AY21" s="1142"/>
      <c r="AZ21" s="254"/>
      <c r="BA21" s="254"/>
      <c r="BB21" s="254"/>
      <c r="BC21" s="254"/>
      <c r="BD21" s="254"/>
      <c r="BE21" s="255"/>
      <c r="BF21" s="255"/>
      <c r="BG21" s="255"/>
      <c r="BH21" s="255"/>
      <c r="BI21" s="255"/>
      <c r="BJ21" s="255"/>
      <c r="BK21" s="255"/>
      <c r="BL21" s="255"/>
      <c r="BM21" s="255"/>
      <c r="BN21" s="255"/>
      <c r="BO21" s="255"/>
      <c r="BP21" s="255"/>
      <c r="BQ21" s="264">
        <v>
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x14ac:dyDescent="0.15">
      <c r="A22" s="263">
        <v>
16</v>
      </c>
      <c r="B22" s="1088"/>
      <c r="C22" s="1089"/>
      <c r="D22" s="1089"/>
      <c r="E22" s="1089"/>
      <c r="F22" s="1089"/>
      <c r="G22" s="1089"/>
      <c r="H22" s="1089"/>
      <c r="I22" s="1089"/>
      <c r="J22" s="1089"/>
      <c r="K22" s="1089"/>
      <c r="L22" s="1089"/>
      <c r="M22" s="1089"/>
      <c r="N22" s="1089"/>
      <c r="O22" s="1089"/>
      <c r="P22" s="1090"/>
      <c r="Q22" s="1138"/>
      <c r="R22" s="1139"/>
      <c r="S22" s="1139"/>
      <c r="T22" s="1139"/>
      <c r="U22" s="1139"/>
      <c r="V22" s="1139"/>
      <c r="W22" s="1139"/>
      <c r="X22" s="1139"/>
      <c r="Y22" s="1139"/>
      <c r="Z22" s="1139"/>
      <c r="AA22" s="1139"/>
      <c r="AB22" s="1139"/>
      <c r="AC22" s="1139"/>
      <c r="AD22" s="1139"/>
      <c r="AE22" s="1140"/>
      <c r="AF22" s="1094"/>
      <c r="AG22" s="1095"/>
      <c r="AH22" s="1095"/>
      <c r="AI22" s="1095"/>
      <c r="AJ22" s="1096"/>
      <c r="AK22" s="1134"/>
      <c r="AL22" s="1135"/>
      <c r="AM22" s="1135"/>
      <c r="AN22" s="1135"/>
      <c r="AO22" s="1135"/>
      <c r="AP22" s="1135"/>
      <c r="AQ22" s="1135"/>
      <c r="AR22" s="1135"/>
      <c r="AS22" s="1135"/>
      <c r="AT22" s="1135"/>
      <c r="AU22" s="1136"/>
      <c r="AV22" s="1136"/>
      <c r="AW22" s="1136"/>
      <c r="AX22" s="1136"/>
      <c r="AY22" s="1137"/>
      <c r="AZ22" s="1086" t="s">
        <v>
384</v>
      </c>
      <c r="BA22" s="1086"/>
      <c r="BB22" s="1086"/>
      <c r="BC22" s="1086"/>
      <c r="BD22" s="1087"/>
      <c r="BE22" s="255"/>
      <c r="BF22" s="255"/>
      <c r="BG22" s="255"/>
      <c r="BH22" s="255"/>
      <c r="BI22" s="255"/>
      <c r="BJ22" s="255"/>
      <c r="BK22" s="255"/>
      <c r="BL22" s="255"/>
      <c r="BM22" s="255"/>
      <c r="BN22" s="255"/>
      <c r="BO22" s="255"/>
      <c r="BP22" s="255"/>
      <c r="BQ22" s="264">
        <v>
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x14ac:dyDescent="0.2">
      <c r="A23" s="266" t="s">
        <v>
385</v>
      </c>
      <c r="B23" s="1001" t="s">
        <v>
386</v>
      </c>
      <c r="C23" s="1002"/>
      <c r="D23" s="1002"/>
      <c r="E23" s="1002"/>
      <c r="F23" s="1002"/>
      <c r="G23" s="1002"/>
      <c r="H23" s="1002"/>
      <c r="I23" s="1002"/>
      <c r="J23" s="1002"/>
      <c r="K23" s="1002"/>
      <c r="L23" s="1002"/>
      <c r="M23" s="1002"/>
      <c r="N23" s="1002"/>
      <c r="O23" s="1002"/>
      <c r="P23" s="1003"/>
      <c r="Q23" s="1125">
        <v>
273998</v>
      </c>
      <c r="R23" s="1126"/>
      <c r="S23" s="1126"/>
      <c r="T23" s="1126"/>
      <c r="U23" s="1126"/>
      <c r="V23" s="1126">
        <v>
259085</v>
      </c>
      <c r="W23" s="1126"/>
      <c r="X23" s="1126"/>
      <c r="Y23" s="1126"/>
      <c r="Z23" s="1126"/>
      <c r="AA23" s="1126">
        <v>
14913</v>
      </c>
      <c r="AB23" s="1126"/>
      <c r="AC23" s="1126"/>
      <c r="AD23" s="1126"/>
      <c r="AE23" s="1127"/>
      <c r="AF23" s="1128">
        <v>
14720</v>
      </c>
      <c r="AG23" s="1126"/>
      <c r="AH23" s="1126"/>
      <c r="AI23" s="1126"/>
      <c r="AJ23" s="1129"/>
      <c r="AK23" s="1130"/>
      <c r="AL23" s="1131"/>
      <c r="AM23" s="1131"/>
      <c r="AN23" s="1131"/>
      <c r="AO23" s="1131"/>
      <c r="AP23" s="1126">
        <v>
15147</v>
      </c>
      <c r="AQ23" s="1126"/>
      <c r="AR23" s="1126"/>
      <c r="AS23" s="1126"/>
      <c r="AT23" s="1126"/>
      <c r="AU23" s="1132"/>
      <c r="AV23" s="1132"/>
      <c r="AW23" s="1132"/>
      <c r="AX23" s="1132"/>
      <c r="AY23" s="1133"/>
      <c r="AZ23" s="1122" t="s">
        <v>
228</v>
      </c>
      <c r="BA23" s="1123"/>
      <c r="BB23" s="1123"/>
      <c r="BC23" s="1123"/>
      <c r="BD23" s="1124"/>
      <c r="BE23" s="255"/>
      <c r="BF23" s="255"/>
      <c r="BG23" s="255"/>
      <c r="BH23" s="255"/>
      <c r="BI23" s="255"/>
      <c r="BJ23" s="255"/>
      <c r="BK23" s="255"/>
      <c r="BL23" s="255"/>
      <c r="BM23" s="255"/>
      <c r="BN23" s="255"/>
      <c r="BO23" s="255"/>
      <c r="BP23" s="255"/>
      <c r="BQ23" s="264">
        <v>
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x14ac:dyDescent="0.15">
      <c r="A24" s="1121" t="s">
        <v>
387</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4"/>
      <c r="BA24" s="254"/>
      <c r="BB24" s="254"/>
      <c r="BC24" s="254"/>
      <c r="BD24" s="254"/>
      <c r="BE24" s="255"/>
      <c r="BF24" s="255"/>
      <c r="BG24" s="255"/>
      <c r="BH24" s="255"/>
      <c r="BI24" s="255"/>
      <c r="BJ24" s="255"/>
      <c r="BK24" s="255"/>
      <c r="BL24" s="255"/>
      <c r="BM24" s="255"/>
      <c r="BN24" s="255"/>
      <c r="BO24" s="255"/>
      <c r="BP24" s="255"/>
      <c r="BQ24" s="264">
        <v>
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x14ac:dyDescent="0.2">
      <c r="A25" s="1120" t="s">
        <v>
388</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4"/>
      <c r="BK25" s="254"/>
      <c r="BL25" s="254"/>
      <c r="BM25" s="254"/>
      <c r="BN25" s="254"/>
      <c r="BO25" s="267"/>
      <c r="BP25" s="267"/>
      <c r="BQ25" s="264">
        <v>
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x14ac:dyDescent="0.15">
      <c r="A26" s="1052" t="s">
        <v>
366</v>
      </c>
      <c r="B26" s="1053"/>
      <c r="C26" s="1053"/>
      <c r="D26" s="1053"/>
      <c r="E26" s="1053"/>
      <c r="F26" s="1053"/>
      <c r="G26" s="1053"/>
      <c r="H26" s="1053"/>
      <c r="I26" s="1053"/>
      <c r="J26" s="1053"/>
      <c r="K26" s="1053"/>
      <c r="L26" s="1053"/>
      <c r="M26" s="1053"/>
      <c r="N26" s="1053"/>
      <c r="O26" s="1053"/>
      <c r="P26" s="1054"/>
      <c r="Q26" s="1058" t="s">
        <v>
389</v>
      </c>
      <c r="R26" s="1059"/>
      <c r="S26" s="1059"/>
      <c r="T26" s="1059"/>
      <c r="U26" s="1060"/>
      <c r="V26" s="1058" t="s">
        <v>
390</v>
      </c>
      <c r="W26" s="1059"/>
      <c r="X26" s="1059"/>
      <c r="Y26" s="1059"/>
      <c r="Z26" s="1060"/>
      <c r="AA26" s="1058" t="s">
        <v>
391</v>
      </c>
      <c r="AB26" s="1059"/>
      <c r="AC26" s="1059"/>
      <c r="AD26" s="1059"/>
      <c r="AE26" s="1059"/>
      <c r="AF26" s="1116" t="s">
        <v>
392</v>
      </c>
      <c r="AG26" s="1065"/>
      <c r="AH26" s="1065"/>
      <c r="AI26" s="1065"/>
      <c r="AJ26" s="1117"/>
      <c r="AK26" s="1059" t="s">
        <v>
393</v>
      </c>
      <c r="AL26" s="1059"/>
      <c r="AM26" s="1059"/>
      <c r="AN26" s="1059"/>
      <c r="AO26" s="1060"/>
      <c r="AP26" s="1058" t="s">
        <v>
394</v>
      </c>
      <c r="AQ26" s="1059"/>
      <c r="AR26" s="1059"/>
      <c r="AS26" s="1059"/>
      <c r="AT26" s="1060"/>
      <c r="AU26" s="1058" t="s">
        <v>
395</v>
      </c>
      <c r="AV26" s="1059"/>
      <c r="AW26" s="1059"/>
      <c r="AX26" s="1059"/>
      <c r="AY26" s="1060"/>
      <c r="AZ26" s="1058" t="s">
        <v>
396</v>
      </c>
      <c r="BA26" s="1059"/>
      <c r="BB26" s="1059"/>
      <c r="BC26" s="1059"/>
      <c r="BD26" s="1060"/>
      <c r="BE26" s="1058" t="s">
        <v>
373</v>
      </c>
      <c r="BF26" s="1059"/>
      <c r="BG26" s="1059"/>
      <c r="BH26" s="1059"/>
      <c r="BI26" s="1074"/>
      <c r="BJ26" s="254"/>
      <c r="BK26" s="254"/>
      <c r="BL26" s="254"/>
      <c r="BM26" s="254"/>
      <c r="BN26" s="254"/>
      <c r="BO26" s="267"/>
      <c r="BP26" s="267"/>
      <c r="BQ26" s="264">
        <v>
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x14ac:dyDescent="0.2">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8"/>
      <c r="AG27" s="1068"/>
      <c r="AH27" s="1068"/>
      <c r="AI27" s="1068"/>
      <c r="AJ27" s="1119"/>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
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x14ac:dyDescent="0.15">
      <c r="A28" s="268">
        <v>
1</v>
      </c>
      <c r="B28" s="1107" t="s">
        <v>
397</v>
      </c>
      <c r="C28" s="1108"/>
      <c r="D28" s="1108"/>
      <c r="E28" s="1108"/>
      <c r="F28" s="1108"/>
      <c r="G28" s="1108"/>
      <c r="H28" s="1108"/>
      <c r="I28" s="1108"/>
      <c r="J28" s="1108"/>
      <c r="K28" s="1108"/>
      <c r="L28" s="1108"/>
      <c r="M28" s="1108"/>
      <c r="N28" s="1108"/>
      <c r="O28" s="1108"/>
      <c r="P28" s="1109"/>
      <c r="Q28" s="1110">
        <v>
44021</v>
      </c>
      <c r="R28" s="1111"/>
      <c r="S28" s="1111"/>
      <c r="T28" s="1111"/>
      <c r="U28" s="1111"/>
      <c r="V28" s="1111">
        <v>
43560</v>
      </c>
      <c r="W28" s="1111"/>
      <c r="X28" s="1111"/>
      <c r="Y28" s="1111"/>
      <c r="Z28" s="1111"/>
      <c r="AA28" s="1111">
        <v>
460</v>
      </c>
      <c r="AB28" s="1111"/>
      <c r="AC28" s="1111"/>
      <c r="AD28" s="1111"/>
      <c r="AE28" s="1112"/>
      <c r="AF28" s="1113">
        <v>
460</v>
      </c>
      <c r="AG28" s="1111"/>
      <c r="AH28" s="1111"/>
      <c r="AI28" s="1111"/>
      <c r="AJ28" s="1114"/>
      <c r="AK28" s="1115">
        <v>
3966</v>
      </c>
      <c r="AL28" s="1103"/>
      <c r="AM28" s="1103"/>
      <c r="AN28" s="1103"/>
      <c r="AO28" s="1103"/>
      <c r="AP28" s="1103" t="s">
        <v>
497</v>
      </c>
      <c r="AQ28" s="1103"/>
      <c r="AR28" s="1103"/>
      <c r="AS28" s="1103"/>
      <c r="AT28" s="1103"/>
      <c r="AU28" s="1103" t="s">
        <v>
497</v>
      </c>
      <c r="AV28" s="1103"/>
      <c r="AW28" s="1103"/>
      <c r="AX28" s="1103"/>
      <c r="AY28" s="1103"/>
      <c r="AZ28" s="1104" t="s">
        <v>
497</v>
      </c>
      <c r="BA28" s="1104"/>
      <c r="BB28" s="1104"/>
      <c r="BC28" s="1104"/>
      <c r="BD28" s="1104"/>
      <c r="BE28" s="1105"/>
      <c r="BF28" s="1105"/>
      <c r="BG28" s="1105"/>
      <c r="BH28" s="1105"/>
      <c r="BI28" s="1106"/>
      <c r="BJ28" s="254"/>
      <c r="BK28" s="254"/>
      <c r="BL28" s="254"/>
      <c r="BM28" s="254"/>
      <c r="BN28" s="254"/>
      <c r="BO28" s="267"/>
      <c r="BP28" s="267"/>
      <c r="BQ28" s="264">
        <v>
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x14ac:dyDescent="0.15">
      <c r="A29" s="268">
        <v>
2</v>
      </c>
      <c r="B29" s="1088" t="s">
        <v>
398</v>
      </c>
      <c r="C29" s="1089"/>
      <c r="D29" s="1089"/>
      <c r="E29" s="1089"/>
      <c r="F29" s="1089"/>
      <c r="G29" s="1089"/>
      <c r="H29" s="1089"/>
      <c r="I29" s="1089"/>
      <c r="J29" s="1089"/>
      <c r="K29" s="1089"/>
      <c r="L29" s="1089"/>
      <c r="M29" s="1089"/>
      <c r="N29" s="1089"/>
      <c r="O29" s="1089"/>
      <c r="P29" s="1090"/>
      <c r="Q29" s="1100">
        <v>
10543</v>
      </c>
      <c r="R29" s="1101"/>
      <c r="S29" s="1101"/>
      <c r="T29" s="1101"/>
      <c r="U29" s="1101"/>
      <c r="V29" s="1101">
        <v>
10543</v>
      </c>
      <c r="W29" s="1101"/>
      <c r="X29" s="1101"/>
      <c r="Y29" s="1101"/>
      <c r="Z29" s="1101"/>
      <c r="AA29" s="1101" t="s">
        <v>
497</v>
      </c>
      <c r="AB29" s="1101"/>
      <c r="AC29" s="1101"/>
      <c r="AD29" s="1101"/>
      <c r="AE29" s="1102"/>
      <c r="AF29" s="1094" t="s">
        <v>
228</v>
      </c>
      <c r="AG29" s="1095"/>
      <c r="AH29" s="1095"/>
      <c r="AI29" s="1095"/>
      <c r="AJ29" s="1096"/>
      <c r="AK29" s="1037">
        <v>
5716</v>
      </c>
      <c r="AL29" s="1028"/>
      <c r="AM29" s="1028"/>
      <c r="AN29" s="1028"/>
      <c r="AO29" s="1028"/>
      <c r="AP29" s="1028" t="s">
        <v>
497</v>
      </c>
      <c r="AQ29" s="1028"/>
      <c r="AR29" s="1028"/>
      <c r="AS29" s="1028"/>
      <c r="AT29" s="1028"/>
      <c r="AU29" s="1028" t="s">
        <v>
497</v>
      </c>
      <c r="AV29" s="1028"/>
      <c r="AW29" s="1028"/>
      <c r="AX29" s="1028"/>
      <c r="AY29" s="1028"/>
      <c r="AZ29" s="1099" t="s">
        <v>
497</v>
      </c>
      <c r="BA29" s="1099"/>
      <c r="BB29" s="1099"/>
      <c r="BC29" s="1099"/>
      <c r="BD29" s="1099"/>
      <c r="BE29" s="1083"/>
      <c r="BF29" s="1083"/>
      <c r="BG29" s="1083"/>
      <c r="BH29" s="1083"/>
      <c r="BI29" s="1084"/>
      <c r="BJ29" s="254"/>
      <c r="BK29" s="254"/>
      <c r="BL29" s="254"/>
      <c r="BM29" s="254"/>
      <c r="BN29" s="254"/>
      <c r="BO29" s="267"/>
      <c r="BP29" s="267"/>
      <c r="BQ29" s="264">
        <v>
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x14ac:dyDescent="0.15">
      <c r="A30" s="268">
        <v>
3</v>
      </c>
      <c r="B30" s="1088" t="s">
        <v>
399</v>
      </c>
      <c r="C30" s="1089"/>
      <c r="D30" s="1089"/>
      <c r="E30" s="1089"/>
      <c r="F30" s="1089"/>
      <c r="G30" s="1089"/>
      <c r="H30" s="1089"/>
      <c r="I30" s="1089"/>
      <c r="J30" s="1089"/>
      <c r="K30" s="1089"/>
      <c r="L30" s="1089"/>
      <c r="M30" s="1089"/>
      <c r="N30" s="1089"/>
      <c r="O30" s="1089"/>
      <c r="P30" s="1090"/>
      <c r="Q30" s="1100">
        <v>
40148</v>
      </c>
      <c r="R30" s="1101"/>
      <c r="S30" s="1101"/>
      <c r="T30" s="1101"/>
      <c r="U30" s="1101"/>
      <c r="V30" s="1101">
        <v>
39227</v>
      </c>
      <c r="W30" s="1101"/>
      <c r="X30" s="1101"/>
      <c r="Y30" s="1101"/>
      <c r="Z30" s="1101"/>
      <c r="AA30" s="1101">
        <v>
921</v>
      </c>
      <c r="AB30" s="1101"/>
      <c r="AC30" s="1101"/>
      <c r="AD30" s="1101"/>
      <c r="AE30" s="1102"/>
      <c r="AF30" s="1094">
        <v>
921</v>
      </c>
      <c r="AG30" s="1095"/>
      <c r="AH30" s="1095"/>
      <c r="AI30" s="1095"/>
      <c r="AJ30" s="1096"/>
      <c r="AK30" s="1037">
        <v>
7123</v>
      </c>
      <c r="AL30" s="1028"/>
      <c r="AM30" s="1028"/>
      <c r="AN30" s="1028"/>
      <c r="AO30" s="1028"/>
      <c r="AP30" s="1028" t="s">
        <v>
497</v>
      </c>
      <c r="AQ30" s="1028"/>
      <c r="AR30" s="1028"/>
      <c r="AS30" s="1028"/>
      <c r="AT30" s="1028"/>
      <c r="AU30" s="1028" t="s">
        <v>
497</v>
      </c>
      <c r="AV30" s="1028"/>
      <c r="AW30" s="1028"/>
      <c r="AX30" s="1028"/>
      <c r="AY30" s="1028"/>
      <c r="AZ30" s="1099" t="s">
        <v>
497</v>
      </c>
      <c r="BA30" s="1099"/>
      <c r="BB30" s="1099"/>
      <c r="BC30" s="1099"/>
      <c r="BD30" s="1099"/>
      <c r="BE30" s="1083"/>
      <c r="BF30" s="1083"/>
      <c r="BG30" s="1083"/>
      <c r="BH30" s="1083"/>
      <c r="BI30" s="1084"/>
      <c r="BJ30" s="254"/>
      <c r="BK30" s="254"/>
      <c r="BL30" s="254"/>
      <c r="BM30" s="254"/>
      <c r="BN30" s="254"/>
      <c r="BO30" s="267"/>
      <c r="BP30" s="267"/>
      <c r="BQ30" s="264">
        <v>
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x14ac:dyDescent="0.15">
      <c r="A31" s="268">
        <v>
4</v>
      </c>
      <c r="B31" s="1088" t="s">
        <v>
400</v>
      </c>
      <c r="C31" s="1089"/>
      <c r="D31" s="1089"/>
      <c r="E31" s="1089"/>
      <c r="F31" s="1089"/>
      <c r="G31" s="1089"/>
      <c r="H31" s="1089"/>
      <c r="I31" s="1089"/>
      <c r="J31" s="1089"/>
      <c r="K31" s="1089"/>
      <c r="L31" s="1089"/>
      <c r="M31" s="1089"/>
      <c r="N31" s="1089"/>
      <c r="O31" s="1089"/>
      <c r="P31" s="1090"/>
      <c r="Q31" s="1100">
        <v>
701</v>
      </c>
      <c r="R31" s="1101"/>
      <c r="S31" s="1101"/>
      <c r="T31" s="1101"/>
      <c r="U31" s="1101"/>
      <c r="V31" s="1101">
        <v>
701</v>
      </c>
      <c r="W31" s="1101"/>
      <c r="X31" s="1101"/>
      <c r="Y31" s="1101"/>
      <c r="Z31" s="1101"/>
      <c r="AA31" s="1101">
        <v>
0</v>
      </c>
      <c r="AB31" s="1101"/>
      <c r="AC31" s="1101"/>
      <c r="AD31" s="1101"/>
      <c r="AE31" s="1102"/>
      <c r="AF31" s="1094">
        <v>
0</v>
      </c>
      <c r="AG31" s="1095"/>
      <c r="AH31" s="1095"/>
      <c r="AI31" s="1095"/>
      <c r="AJ31" s="1096"/>
      <c r="AK31" s="1037">
        <v>
557</v>
      </c>
      <c r="AL31" s="1028"/>
      <c r="AM31" s="1028"/>
      <c r="AN31" s="1028"/>
      <c r="AO31" s="1028"/>
      <c r="AP31" s="1028">
        <v>
912</v>
      </c>
      <c r="AQ31" s="1028"/>
      <c r="AR31" s="1028"/>
      <c r="AS31" s="1028"/>
      <c r="AT31" s="1028"/>
      <c r="AU31" s="1028">
        <v>
121</v>
      </c>
      <c r="AV31" s="1028"/>
      <c r="AW31" s="1028"/>
      <c r="AX31" s="1028"/>
      <c r="AY31" s="1028"/>
      <c r="AZ31" s="1099" t="s">
        <v>
497</v>
      </c>
      <c r="BA31" s="1099"/>
      <c r="BB31" s="1099"/>
      <c r="BC31" s="1099"/>
      <c r="BD31" s="1099"/>
      <c r="BE31" s="1083"/>
      <c r="BF31" s="1083"/>
      <c r="BG31" s="1083"/>
      <c r="BH31" s="1083"/>
      <c r="BI31" s="1084"/>
      <c r="BJ31" s="254"/>
      <c r="BK31" s="254"/>
      <c r="BL31" s="254"/>
      <c r="BM31" s="254"/>
      <c r="BN31" s="254"/>
      <c r="BO31" s="267"/>
      <c r="BP31" s="267"/>
      <c r="BQ31" s="264">
        <v>
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x14ac:dyDescent="0.15">
      <c r="A32" s="268">
        <v>
5</v>
      </c>
      <c r="B32" s="1088"/>
      <c r="C32" s="1089"/>
      <c r="D32" s="1089"/>
      <c r="E32" s="1089"/>
      <c r="F32" s="1089"/>
      <c r="G32" s="1089"/>
      <c r="H32" s="1089"/>
      <c r="I32" s="1089"/>
      <c r="J32" s="1089"/>
      <c r="K32" s="1089"/>
      <c r="L32" s="1089"/>
      <c r="M32" s="1089"/>
      <c r="N32" s="1089"/>
      <c r="O32" s="1089"/>
      <c r="P32" s="1090"/>
      <c r="Q32" s="1100"/>
      <c r="R32" s="1101"/>
      <c r="S32" s="1101"/>
      <c r="T32" s="1101"/>
      <c r="U32" s="1101"/>
      <c r="V32" s="1101"/>
      <c r="W32" s="1101"/>
      <c r="X32" s="1101"/>
      <c r="Y32" s="1101"/>
      <c r="Z32" s="1101"/>
      <c r="AA32" s="1101"/>
      <c r="AB32" s="1101"/>
      <c r="AC32" s="1101"/>
      <c r="AD32" s="1101"/>
      <c r="AE32" s="1102"/>
      <c r="AF32" s="1094"/>
      <c r="AG32" s="1095"/>
      <c r="AH32" s="1095"/>
      <c r="AI32" s="1095"/>
      <c r="AJ32" s="1096"/>
      <c r="AK32" s="1037"/>
      <c r="AL32" s="1028"/>
      <c r="AM32" s="1028"/>
      <c r="AN32" s="1028"/>
      <c r="AO32" s="1028"/>
      <c r="AP32" s="1028"/>
      <c r="AQ32" s="1028"/>
      <c r="AR32" s="1028"/>
      <c r="AS32" s="1028"/>
      <c r="AT32" s="1028"/>
      <c r="AU32" s="1028"/>
      <c r="AV32" s="1028"/>
      <c r="AW32" s="1028"/>
      <c r="AX32" s="1028"/>
      <c r="AY32" s="1028"/>
      <c r="AZ32" s="1099"/>
      <c r="BA32" s="1099"/>
      <c r="BB32" s="1099"/>
      <c r="BC32" s="1099"/>
      <c r="BD32" s="1099"/>
      <c r="BE32" s="1083"/>
      <c r="BF32" s="1083"/>
      <c r="BG32" s="1083"/>
      <c r="BH32" s="1083"/>
      <c r="BI32" s="1084"/>
      <c r="BJ32" s="254"/>
      <c r="BK32" s="254"/>
      <c r="BL32" s="254"/>
      <c r="BM32" s="254"/>
      <c r="BN32" s="254"/>
      <c r="BO32" s="267"/>
      <c r="BP32" s="267"/>
      <c r="BQ32" s="264">
        <v>
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x14ac:dyDescent="0.15">
      <c r="A33" s="268">
        <v>
6</v>
      </c>
      <c r="B33" s="1088"/>
      <c r="C33" s="1089"/>
      <c r="D33" s="1089"/>
      <c r="E33" s="1089"/>
      <c r="F33" s="1089"/>
      <c r="G33" s="1089"/>
      <c r="H33" s="1089"/>
      <c r="I33" s="1089"/>
      <c r="J33" s="1089"/>
      <c r="K33" s="1089"/>
      <c r="L33" s="1089"/>
      <c r="M33" s="1089"/>
      <c r="N33" s="1089"/>
      <c r="O33" s="1089"/>
      <c r="P33" s="1090"/>
      <c r="Q33" s="1100"/>
      <c r="R33" s="1101"/>
      <c r="S33" s="1101"/>
      <c r="T33" s="1101"/>
      <c r="U33" s="1101"/>
      <c r="V33" s="1101"/>
      <c r="W33" s="1101"/>
      <c r="X33" s="1101"/>
      <c r="Y33" s="1101"/>
      <c r="Z33" s="1101"/>
      <c r="AA33" s="1101"/>
      <c r="AB33" s="1101"/>
      <c r="AC33" s="1101"/>
      <c r="AD33" s="1101"/>
      <c r="AE33" s="1102"/>
      <c r="AF33" s="1094"/>
      <c r="AG33" s="1095"/>
      <c r="AH33" s="1095"/>
      <c r="AI33" s="1095"/>
      <c r="AJ33" s="1096"/>
      <c r="AK33" s="1037"/>
      <c r="AL33" s="1028"/>
      <c r="AM33" s="1028"/>
      <c r="AN33" s="1028"/>
      <c r="AO33" s="1028"/>
      <c r="AP33" s="1028"/>
      <c r="AQ33" s="1028"/>
      <c r="AR33" s="1028"/>
      <c r="AS33" s="1028"/>
      <c r="AT33" s="1028"/>
      <c r="AU33" s="1028"/>
      <c r="AV33" s="1028"/>
      <c r="AW33" s="1028"/>
      <c r="AX33" s="1028"/>
      <c r="AY33" s="1028"/>
      <c r="AZ33" s="1099"/>
      <c r="BA33" s="1099"/>
      <c r="BB33" s="1099"/>
      <c r="BC33" s="1099"/>
      <c r="BD33" s="1099"/>
      <c r="BE33" s="1083"/>
      <c r="BF33" s="1083"/>
      <c r="BG33" s="1083"/>
      <c r="BH33" s="1083"/>
      <c r="BI33" s="1084"/>
      <c r="BJ33" s="254"/>
      <c r="BK33" s="254"/>
      <c r="BL33" s="254"/>
      <c r="BM33" s="254"/>
      <c r="BN33" s="254"/>
      <c r="BO33" s="267"/>
      <c r="BP33" s="267"/>
      <c r="BQ33" s="264">
        <v>
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x14ac:dyDescent="0.15">
      <c r="A34" s="268">
        <v>
7</v>
      </c>
      <c r="B34" s="1088"/>
      <c r="C34" s="1089"/>
      <c r="D34" s="1089"/>
      <c r="E34" s="1089"/>
      <c r="F34" s="1089"/>
      <c r="G34" s="1089"/>
      <c r="H34" s="1089"/>
      <c r="I34" s="1089"/>
      <c r="J34" s="1089"/>
      <c r="K34" s="1089"/>
      <c r="L34" s="1089"/>
      <c r="M34" s="1089"/>
      <c r="N34" s="1089"/>
      <c r="O34" s="1089"/>
      <c r="P34" s="1090"/>
      <c r="Q34" s="1100"/>
      <c r="R34" s="1101"/>
      <c r="S34" s="1101"/>
      <c r="T34" s="1101"/>
      <c r="U34" s="1101"/>
      <c r="V34" s="1101"/>
      <c r="W34" s="1101"/>
      <c r="X34" s="1101"/>
      <c r="Y34" s="1101"/>
      <c r="Z34" s="1101"/>
      <c r="AA34" s="1101"/>
      <c r="AB34" s="1101"/>
      <c r="AC34" s="1101"/>
      <c r="AD34" s="1101"/>
      <c r="AE34" s="1102"/>
      <c r="AF34" s="1094"/>
      <c r="AG34" s="1095"/>
      <c r="AH34" s="1095"/>
      <c r="AI34" s="1095"/>
      <c r="AJ34" s="1096"/>
      <c r="AK34" s="1037"/>
      <c r="AL34" s="1028"/>
      <c r="AM34" s="1028"/>
      <c r="AN34" s="1028"/>
      <c r="AO34" s="1028"/>
      <c r="AP34" s="1028"/>
      <c r="AQ34" s="1028"/>
      <c r="AR34" s="1028"/>
      <c r="AS34" s="1028"/>
      <c r="AT34" s="1028"/>
      <c r="AU34" s="1028"/>
      <c r="AV34" s="1028"/>
      <c r="AW34" s="1028"/>
      <c r="AX34" s="1028"/>
      <c r="AY34" s="1028"/>
      <c r="AZ34" s="1099"/>
      <c r="BA34" s="1099"/>
      <c r="BB34" s="1099"/>
      <c r="BC34" s="1099"/>
      <c r="BD34" s="1099"/>
      <c r="BE34" s="1083"/>
      <c r="BF34" s="1083"/>
      <c r="BG34" s="1083"/>
      <c r="BH34" s="1083"/>
      <c r="BI34" s="1084"/>
      <c r="BJ34" s="254"/>
      <c r="BK34" s="254"/>
      <c r="BL34" s="254"/>
      <c r="BM34" s="254"/>
      <c r="BN34" s="254"/>
      <c r="BO34" s="267"/>
      <c r="BP34" s="267"/>
      <c r="BQ34" s="264">
        <v>
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x14ac:dyDescent="0.15">
      <c r="A35" s="268">
        <v>
8</v>
      </c>
      <c r="B35" s="1088"/>
      <c r="C35" s="1089"/>
      <c r="D35" s="1089"/>
      <c r="E35" s="1089"/>
      <c r="F35" s="1089"/>
      <c r="G35" s="1089"/>
      <c r="H35" s="1089"/>
      <c r="I35" s="1089"/>
      <c r="J35" s="1089"/>
      <c r="K35" s="1089"/>
      <c r="L35" s="1089"/>
      <c r="M35" s="1089"/>
      <c r="N35" s="1089"/>
      <c r="O35" s="1089"/>
      <c r="P35" s="1090"/>
      <c r="Q35" s="1100"/>
      <c r="R35" s="1101"/>
      <c r="S35" s="1101"/>
      <c r="T35" s="1101"/>
      <c r="U35" s="1101"/>
      <c r="V35" s="1101"/>
      <c r="W35" s="1101"/>
      <c r="X35" s="1101"/>
      <c r="Y35" s="1101"/>
      <c r="Z35" s="1101"/>
      <c r="AA35" s="1101"/>
      <c r="AB35" s="1101"/>
      <c r="AC35" s="1101"/>
      <c r="AD35" s="1101"/>
      <c r="AE35" s="1102"/>
      <c r="AF35" s="1094"/>
      <c r="AG35" s="1095"/>
      <c r="AH35" s="1095"/>
      <c r="AI35" s="1095"/>
      <c r="AJ35" s="1096"/>
      <c r="AK35" s="1037"/>
      <c r="AL35" s="1028"/>
      <c r="AM35" s="1028"/>
      <c r="AN35" s="1028"/>
      <c r="AO35" s="1028"/>
      <c r="AP35" s="1028"/>
      <c r="AQ35" s="1028"/>
      <c r="AR35" s="1028"/>
      <c r="AS35" s="1028"/>
      <c r="AT35" s="1028"/>
      <c r="AU35" s="1028"/>
      <c r="AV35" s="1028"/>
      <c r="AW35" s="1028"/>
      <c r="AX35" s="1028"/>
      <c r="AY35" s="1028"/>
      <c r="AZ35" s="1099"/>
      <c r="BA35" s="1099"/>
      <c r="BB35" s="1099"/>
      <c r="BC35" s="1099"/>
      <c r="BD35" s="1099"/>
      <c r="BE35" s="1083"/>
      <c r="BF35" s="1083"/>
      <c r="BG35" s="1083"/>
      <c r="BH35" s="1083"/>
      <c r="BI35" s="1084"/>
      <c r="BJ35" s="254"/>
      <c r="BK35" s="254"/>
      <c r="BL35" s="254"/>
      <c r="BM35" s="254"/>
      <c r="BN35" s="254"/>
      <c r="BO35" s="267"/>
      <c r="BP35" s="267"/>
      <c r="BQ35" s="264">
        <v>
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x14ac:dyDescent="0.15">
      <c r="A36" s="268">
        <v>
9</v>
      </c>
      <c r="B36" s="1088"/>
      <c r="C36" s="1089"/>
      <c r="D36" s="1089"/>
      <c r="E36" s="1089"/>
      <c r="F36" s="1089"/>
      <c r="G36" s="1089"/>
      <c r="H36" s="1089"/>
      <c r="I36" s="1089"/>
      <c r="J36" s="1089"/>
      <c r="K36" s="1089"/>
      <c r="L36" s="1089"/>
      <c r="M36" s="1089"/>
      <c r="N36" s="1089"/>
      <c r="O36" s="1089"/>
      <c r="P36" s="1090"/>
      <c r="Q36" s="1100"/>
      <c r="R36" s="1101"/>
      <c r="S36" s="1101"/>
      <c r="T36" s="1101"/>
      <c r="U36" s="1101"/>
      <c r="V36" s="1101"/>
      <c r="W36" s="1101"/>
      <c r="X36" s="1101"/>
      <c r="Y36" s="1101"/>
      <c r="Z36" s="1101"/>
      <c r="AA36" s="1101"/>
      <c r="AB36" s="1101"/>
      <c r="AC36" s="1101"/>
      <c r="AD36" s="1101"/>
      <c r="AE36" s="1102"/>
      <c r="AF36" s="1094"/>
      <c r="AG36" s="1095"/>
      <c r="AH36" s="1095"/>
      <c r="AI36" s="1095"/>
      <c r="AJ36" s="1096"/>
      <c r="AK36" s="1037"/>
      <c r="AL36" s="1028"/>
      <c r="AM36" s="1028"/>
      <c r="AN36" s="1028"/>
      <c r="AO36" s="1028"/>
      <c r="AP36" s="1028"/>
      <c r="AQ36" s="1028"/>
      <c r="AR36" s="1028"/>
      <c r="AS36" s="1028"/>
      <c r="AT36" s="1028"/>
      <c r="AU36" s="1028"/>
      <c r="AV36" s="1028"/>
      <c r="AW36" s="1028"/>
      <c r="AX36" s="1028"/>
      <c r="AY36" s="1028"/>
      <c r="AZ36" s="1099"/>
      <c r="BA36" s="1099"/>
      <c r="BB36" s="1099"/>
      <c r="BC36" s="1099"/>
      <c r="BD36" s="1099"/>
      <c r="BE36" s="1083"/>
      <c r="BF36" s="1083"/>
      <c r="BG36" s="1083"/>
      <c r="BH36" s="1083"/>
      <c r="BI36" s="1084"/>
      <c r="BJ36" s="254"/>
      <c r="BK36" s="254"/>
      <c r="BL36" s="254"/>
      <c r="BM36" s="254"/>
      <c r="BN36" s="254"/>
      <c r="BO36" s="267"/>
      <c r="BP36" s="267"/>
      <c r="BQ36" s="264">
        <v>
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x14ac:dyDescent="0.15">
      <c r="A37" s="268">
        <v>
10</v>
      </c>
      <c r="B37" s="1088"/>
      <c r="C37" s="1089"/>
      <c r="D37" s="1089"/>
      <c r="E37" s="1089"/>
      <c r="F37" s="1089"/>
      <c r="G37" s="1089"/>
      <c r="H37" s="1089"/>
      <c r="I37" s="1089"/>
      <c r="J37" s="1089"/>
      <c r="K37" s="1089"/>
      <c r="L37" s="1089"/>
      <c r="M37" s="1089"/>
      <c r="N37" s="1089"/>
      <c r="O37" s="1089"/>
      <c r="P37" s="1090"/>
      <c r="Q37" s="1100"/>
      <c r="R37" s="1101"/>
      <c r="S37" s="1101"/>
      <c r="T37" s="1101"/>
      <c r="U37" s="1101"/>
      <c r="V37" s="1101"/>
      <c r="W37" s="1101"/>
      <c r="X37" s="1101"/>
      <c r="Y37" s="1101"/>
      <c r="Z37" s="1101"/>
      <c r="AA37" s="1101"/>
      <c r="AB37" s="1101"/>
      <c r="AC37" s="1101"/>
      <c r="AD37" s="1101"/>
      <c r="AE37" s="1102"/>
      <c r="AF37" s="1094"/>
      <c r="AG37" s="1095"/>
      <c r="AH37" s="1095"/>
      <c r="AI37" s="1095"/>
      <c r="AJ37" s="1096"/>
      <c r="AK37" s="1037"/>
      <c r="AL37" s="1028"/>
      <c r="AM37" s="1028"/>
      <c r="AN37" s="1028"/>
      <c r="AO37" s="1028"/>
      <c r="AP37" s="1028"/>
      <c r="AQ37" s="1028"/>
      <c r="AR37" s="1028"/>
      <c r="AS37" s="1028"/>
      <c r="AT37" s="1028"/>
      <c r="AU37" s="1028"/>
      <c r="AV37" s="1028"/>
      <c r="AW37" s="1028"/>
      <c r="AX37" s="1028"/>
      <c r="AY37" s="1028"/>
      <c r="AZ37" s="1099"/>
      <c r="BA37" s="1099"/>
      <c r="BB37" s="1099"/>
      <c r="BC37" s="1099"/>
      <c r="BD37" s="1099"/>
      <c r="BE37" s="1083"/>
      <c r="BF37" s="1083"/>
      <c r="BG37" s="1083"/>
      <c r="BH37" s="1083"/>
      <c r="BI37" s="1084"/>
      <c r="BJ37" s="254"/>
      <c r="BK37" s="254"/>
      <c r="BL37" s="254"/>
      <c r="BM37" s="254"/>
      <c r="BN37" s="254"/>
      <c r="BO37" s="267"/>
      <c r="BP37" s="267"/>
      <c r="BQ37" s="264">
        <v>
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x14ac:dyDescent="0.15">
      <c r="A38" s="268">
        <v>
11</v>
      </c>
      <c r="B38" s="1088"/>
      <c r="C38" s="1089"/>
      <c r="D38" s="1089"/>
      <c r="E38" s="1089"/>
      <c r="F38" s="1089"/>
      <c r="G38" s="1089"/>
      <c r="H38" s="1089"/>
      <c r="I38" s="1089"/>
      <c r="J38" s="1089"/>
      <c r="K38" s="1089"/>
      <c r="L38" s="1089"/>
      <c r="M38" s="1089"/>
      <c r="N38" s="1089"/>
      <c r="O38" s="1089"/>
      <c r="P38" s="1090"/>
      <c r="Q38" s="1100"/>
      <c r="R38" s="1101"/>
      <c r="S38" s="1101"/>
      <c r="T38" s="1101"/>
      <c r="U38" s="1101"/>
      <c r="V38" s="1101"/>
      <c r="W38" s="1101"/>
      <c r="X38" s="1101"/>
      <c r="Y38" s="1101"/>
      <c r="Z38" s="1101"/>
      <c r="AA38" s="1101"/>
      <c r="AB38" s="1101"/>
      <c r="AC38" s="1101"/>
      <c r="AD38" s="1101"/>
      <c r="AE38" s="1102"/>
      <c r="AF38" s="1094"/>
      <c r="AG38" s="1095"/>
      <c r="AH38" s="1095"/>
      <c r="AI38" s="1095"/>
      <c r="AJ38" s="1096"/>
      <c r="AK38" s="1037"/>
      <c r="AL38" s="1028"/>
      <c r="AM38" s="1028"/>
      <c r="AN38" s="1028"/>
      <c r="AO38" s="1028"/>
      <c r="AP38" s="1028"/>
      <c r="AQ38" s="1028"/>
      <c r="AR38" s="1028"/>
      <c r="AS38" s="1028"/>
      <c r="AT38" s="1028"/>
      <c r="AU38" s="1028"/>
      <c r="AV38" s="1028"/>
      <c r="AW38" s="1028"/>
      <c r="AX38" s="1028"/>
      <c r="AY38" s="1028"/>
      <c r="AZ38" s="1099"/>
      <c r="BA38" s="1099"/>
      <c r="BB38" s="1099"/>
      <c r="BC38" s="1099"/>
      <c r="BD38" s="1099"/>
      <c r="BE38" s="1083"/>
      <c r="BF38" s="1083"/>
      <c r="BG38" s="1083"/>
      <c r="BH38" s="1083"/>
      <c r="BI38" s="1084"/>
      <c r="BJ38" s="254"/>
      <c r="BK38" s="254"/>
      <c r="BL38" s="254"/>
      <c r="BM38" s="254"/>
      <c r="BN38" s="254"/>
      <c r="BO38" s="267"/>
      <c r="BP38" s="267"/>
      <c r="BQ38" s="264">
        <v>
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x14ac:dyDescent="0.15">
      <c r="A39" s="268">
        <v>
12</v>
      </c>
      <c r="B39" s="1088"/>
      <c r="C39" s="1089"/>
      <c r="D39" s="1089"/>
      <c r="E39" s="1089"/>
      <c r="F39" s="1089"/>
      <c r="G39" s="1089"/>
      <c r="H39" s="1089"/>
      <c r="I39" s="1089"/>
      <c r="J39" s="1089"/>
      <c r="K39" s="1089"/>
      <c r="L39" s="1089"/>
      <c r="M39" s="1089"/>
      <c r="N39" s="1089"/>
      <c r="O39" s="1089"/>
      <c r="P39" s="1090"/>
      <c r="Q39" s="1100"/>
      <c r="R39" s="1101"/>
      <c r="S39" s="1101"/>
      <c r="T39" s="1101"/>
      <c r="U39" s="1101"/>
      <c r="V39" s="1101"/>
      <c r="W39" s="1101"/>
      <c r="X39" s="1101"/>
      <c r="Y39" s="1101"/>
      <c r="Z39" s="1101"/>
      <c r="AA39" s="1101"/>
      <c r="AB39" s="1101"/>
      <c r="AC39" s="1101"/>
      <c r="AD39" s="1101"/>
      <c r="AE39" s="1102"/>
      <c r="AF39" s="1094"/>
      <c r="AG39" s="1095"/>
      <c r="AH39" s="1095"/>
      <c r="AI39" s="1095"/>
      <c r="AJ39" s="1096"/>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3"/>
      <c r="BF39" s="1083"/>
      <c r="BG39" s="1083"/>
      <c r="BH39" s="1083"/>
      <c r="BI39" s="1084"/>
      <c r="BJ39" s="254"/>
      <c r="BK39" s="254"/>
      <c r="BL39" s="254"/>
      <c r="BM39" s="254"/>
      <c r="BN39" s="254"/>
      <c r="BO39" s="267"/>
      <c r="BP39" s="267"/>
      <c r="BQ39" s="264">
        <v>
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x14ac:dyDescent="0.15">
      <c r="A40" s="263">
        <v>
13</v>
      </c>
      <c r="B40" s="1088"/>
      <c r="C40" s="1089"/>
      <c r="D40" s="1089"/>
      <c r="E40" s="1089"/>
      <c r="F40" s="1089"/>
      <c r="G40" s="1089"/>
      <c r="H40" s="1089"/>
      <c r="I40" s="1089"/>
      <c r="J40" s="1089"/>
      <c r="K40" s="1089"/>
      <c r="L40" s="1089"/>
      <c r="M40" s="1089"/>
      <c r="N40" s="1089"/>
      <c r="O40" s="1089"/>
      <c r="P40" s="1090"/>
      <c r="Q40" s="1100"/>
      <c r="R40" s="1101"/>
      <c r="S40" s="1101"/>
      <c r="T40" s="1101"/>
      <c r="U40" s="1101"/>
      <c r="V40" s="1101"/>
      <c r="W40" s="1101"/>
      <c r="X40" s="1101"/>
      <c r="Y40" s="1101"/>
      <c r="Z40" s="1101"/>
      <c r="AA40" s="1101"/>
      <c r="AB40" s="1101"/>
      <c r="AC40" s="1101"/>
      <c r="AD40" s="1101"/>
      <c r="AE40" s="1102"/>
      <c r="AF40" s="1094"/>
      <c r="AG40" s="1095"/>
      <c r="AH40" s="1095"/>
      <c r="AI40" s="1095"/>
      <c r="AJ40" s="1096"/>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3"/>
      <c r="BF40" s="1083"/>
      <c r="BG40" s="1083"/>
      <c r="BH40" s="1083"/>
      <c r="BI40" s="1084"/>
      <c r="BJ40" s="254"/>
      <c r="BK40" s="254"/>
      <c r="BL40" s="254"/>
      <c r="BM40" s="254"/>
      <c r="BN40" s="254"/>
      <c r="BO40" s="267"/>
      <c r="BP40" s="267"/>
      <c r="BQ40" s="264">
        <v>
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x14ac:dyDescent="0.15">
      <c r="A41" s="263">
        <v>
14</v>
      </c>
      <c r="B41" s="1088"/>
      <c r="C41" s="1089"/>
      <c r="D41" s="1089"/>
      <c r="E41" s="1089"/>
      <c r="F41" s="1089"/>
      <c r="G41" s="1089"/>
      <c r="H41" s="1089"/>
      <c r="I41" s="1089"/>
      <c r="J41" s="1089"/>
      <c r="K41" s="1089"/>
      <c r="L41" s="1089"/>
      <c r="M41" s="1089"/>
      <c r="N41" s="1089"/>
      <c r="O41" s="1089"/>
      <c r="P41" s="1090"/>
      <c r="Q41" s="1100"/>
      <c r="R41" s="1101"/>
      <c r="S41" s="1101"/>
      <c r="T41" s="1101"/>
      <c r="U41" s="1101"/>
      <c r="V41" s="1101"/>
      <c r="W41" s="1101"/>
      <c r="X41" s="1101"/>
      <c r="Y41" s="1101"/>
      <c r="Z41" s="1101"/>
      <c r="AA41" s="1101"/>
      <c r="AB41" s="1101"/>
      <c r="AC41" s="1101"/>
      <c r="AD41" s="1101"/>
      <c r="AE41" s="1102"/>
      <c r="AF41" s="1094"/>
      <c r="AG41" s="1095"/>
      <c r="AH41" s="1095"/>
      <c r="AI41" s="1095"/>
      <c r="AJ41" s="1096"/>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3"/>
      <c r="BF41" s="1083"/>
      <c r="BG41" s="1083"/>
      <c r="BH41" s="1083"/>
      <c r="BI41" s="1084"/>
      <c r="BJ41" s="254"/>
      <c r="BK41" s="254"/>
      <c r="BL41" s="254"/>
      <c r="BM41" s="254"/>
      <c r="BN41" s="254"/>
      <c r="BO41" s="267"/>
      <c r="BP41" s="267"/>
      <c r="BQ41" s="264">
        <v>
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x14ac:dyDescent="0.15">
      <c r="A42" s="263">
        <v>
15</v>
      </c>
      <c r="B42" s="1088"/>
      <c r="C42" s="1089"/>
      <c r="D42" s="1089"/>
      <c r="E42" s="1089"/>
      <c r="F42" s="1089"/>
      <c r="G42" s="1089"/>
      <c r="H42" s="1089"/>
      <c r="I42" s="1089"/>
      <c r="J42" s="1089"/>
      <c r="K42" s="1089"/>
      <c r="L42" s="1089"/>
      <c r="M42" s="1089"/>
      <c r="N42" s="1089"/>
      <c r="O42" s="1089"/>
      <c r="P42" s="1090"/>
      <c r="Q42" s="1100"/>
      <c r="R42" s="1101"/>
      <c r="S42" s="1101"/>
      <c r="T42" s="1101"/>
      <c r="U42" s="1101"/>
      <c r="V42" s="1101"/>
      <c r="W42" s="1101"/>
      <c r="X42" s="1101"/>
      <c r="Y42" s="1101"/>
      <c r="Z42" s="1101"/>
      <c r="AA42" s="1101"/>
      <c r="AB42" s="1101"/>
      <c r="AC42" s="1101"/>
      <c r="AD42" s="1101"/>
      <c r="AE42" s="1102"/>
      <c r="AF42" s="1094"/>
      <c r="AG42" s="1095"/>
      <c r="AH42" s="1095"/>
      <c r="AI42" s="1095"/>
      <c r="AJ42" s="1096"/>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3"/>
      <c r="BF42" s="1083"/>
      <c r="BG42" s="1083"/>
      <c r="BH42" s="1083"/>
      <c r="BI42" s="1084"/>
      <c r="BJ42" s="254"/>
      <c r="BK42" s="254"/>
      <c r="BL42" s="254"/>
      <c r="BM42" s="254"/>
      <c r="BN42" s="254"/>
      <c r="BO42" s="267"/>
      <c r="BP42" s="267"/>
      <c r="BQ42" s="264">
        <v>
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x14ac:dyDescent="0.15">
      <c r="A43" s="263">
        <v>
16</v>
      </c>
      <c r="B43" s="1088"/>
      <c r="C43" s="1089"/>
      <c r="D43" s="1089"/>
      <c r="E43" s="1089"/>
      <c r="F43" s="1089"/>
      <c r="G43" s="1089"/>
      <c r="H43" s="1089"/>
      <c r="I43" s="1089"/>
      <c r="J43" s="1089"/>
      <c r="K43" s="1089"/>
      <c r="L43" s="1089"/>
      <c r="M43" s="1089"/>
      <c r="N43" s="1089"/>
      <c r="O43" s="1089"/>
      <c r="P43" s="1090"/>
      <c r="Q43" s="1100"/>
      <c r="R43" s="1101"/>
      <c r="S43" s="1101"/>
      <c r="T43" s="1101"/>
      <c r="U43" s="1101"/>
      <c r="V43" s="1101"/>
      <c r="W43" s="1101"/>
      <c r="X43" s="1101"/>
      <c r="Y43" s="1101"/>
      <c r="Z43" s="1101"/>
      <c r="AA43" s="1101"/>
      <c r="AB43" s="1101"/>
      <c r="AC43" s="1101"/>
      <c r="AD43" s="1101"/>
      <c r="AE43" s="1102"/>
      <c r="AF43" s="1094"/>
      <c r="AG43" s="1095"/>
      <c r="AH43" s="1095"/>
      <c r="AI43" s="1095"/>
      <c r="AJ43" s="1096"/>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3"/>
      <c r="BF43" s="1083"/>
      <c r="BG43" s="1083"/>
      <c r="BH43" s="1083"/>
      <c r="BI43" s="1084"/>
      <c r="BJ43" s="254"/>
      <c r="BK43" s="254"/>
      <c r="BL43" s="254"/>
      <c r="BM43" s="254"/>
      <c r="BN43" s="254"/>
      <c r="BO43" s="267"/>
      <c r="BP43" s="267"/>
      <c r="BQ43" s="264">
        <v>
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x14ac:dyDescent="0.15">
      <c r="A44" s="263">
        <v>
17</v>
      </c>
      <c r="B44" s="1088"/>
      <c r="C44" s="1089"/>
      <c r="D44" s="1089"/>
      <c r="E44" s="1089"/>
      <c r="F44" s="1089"/>
      <c r="G44" s="1089"/>
      <c r="H44" s="1089"/>
      <c r="I44" s="1089"/>
      <c r="J44" s="1089"/>
      <c r="K44" s="1089"/>
      <c r="L44" s="1089"/>
      <c r="M44" s="1089"/>
      <c r="N44" s="1089"/>
      <c r="O44" s="1089"/>
      <c r="P44" s="1090"/>
      <c r="Q44" s="1100"/>
      <c r="R44" s="1101"/>
      <c r="S44" s="1101"/>
      <c r="T44" s="1101"/>
      <c r="U44" s="1101"/>
      <c r="V44" s="1101"/>
      <c r="W44" s="1101"/>
      <c r="X44" s="1101"/>
      <c r="Y44" s="1101"/>
      <c r="Z44" s="1101"/>
      <c r="AA44" s="1101"/>
      <c r="AB44" s="1101"/>
      <c r="AC44" s="1101"/>
      <c r="AD44" s="1101"/>
      <c r="AE44" s="1102"/>
      <c r="AF44" s="1094"/>
      <c r="AG44" s="1095"/>
      <c r="AH44" s="1095"/>
      <c r="AI44" s="1095"/>
      <c r="AJ44" s="1096"/>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3"/>
      <c r="BF44" s="1083"/>
      <c r="BG44" s="1083"/>
      <c r="BH44" s="1083"/>
      <c r="BI44" s="1084"/>
      <c r="BJ44" s="254"/>
      <c r="BK44" s="254"/>
      <c r="BL44" s="254"/>
      <c r="BM44" s="254"/>
      <c r="BN44" s="254"/>
      <c r="BO44" s="267"/>
      <c r="BP44" s="267"/>
      <c r="BQ44" s="264">
        <v>
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x14ac:dyDescent="0.15">
      <c r="A45" s="263">
        <v>
18</v>
      </c>
      <c r="B45" s="1088"/>
      <c r="C45" s="1089"/>
      <c r="D45" s="1089"/>
      <c r="E45" s="1089"/>
      <c r="F45" s="1089"/>
      <c r="G45" s="1089"/>
      <c r="H45" s="1089"/>
      <c r="I45" s="1089"/>
      <c r="J45" s="1089"/>
      <c r="K45" s="1089"/>
      <c r="L45" s="1089"/>
      <c r="M45" s="1089"/>
      <c r="N45" s="1089"/>
      <c r="O45" s="1089"/>
      <c r="P45" s="1090"/>
      <c r="Q45" s="1100"/>
      <c r="R45" s="1101"/>
      <c r="S45" s="1101"/>
      <c r="T45" s="1101"/>
      <c r="U45" s="1101"/>
      <c r="V45" s="1101"/>
      <c r="W45" s="1101"/>
      <c r="X45" s="1101"/>
      <c r="Y45" s="1101"/>
      <c r="Z45" s="1101"/>
      <c r="AA45" s="1101"/>
      <c r="AB45" s="1101"/>
      <c r="AC45" s="1101"/>
      <c r="AD45" s="1101"/>
      <c r="AE45" s="1102"/>
      <c r="AF45" s="1094"/>
      <c r="AG45" s="1095"/>
      <c r="AH45" s="1095"/>
      <c r="AI45" s="1095"/>
      <c r="AJ45" s="1096"/>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3"/>
      <c r="BF45" s="1083"/>
      <c r="BG45" s="1083"/>
      <c r="BH45" s="1083"/>
      <c r="BI45" s="1084"/>
      <c r="BJ45" s="254"/>
      <c r="BK45" s="254"/>
      <c r="BL45" s="254"/>
      <c r="BM45" s="254"/>
      <c r="BN45" s="254"/>
      <c r="BO45" s="267"/>
      <c r="BP45" s="267"/>
      <c r="BQ45" s="264">
        <v>
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x14ac:dyDescent="0.15">
      <c r="A46" s="263">
        <v>
19</v>
      </c>
      <c r="B46" s="1088"/>
      <c r="C46" s="1089"/>
      <c r="D46" s="1089"/>
      <c r="E46" s="1089"/>
      <c r="F46" s="1089"/>
      <c r="G46" s="1089"/>
      <c r="H46" s="1089"/>
      <c r="I46" s="1089"/>
      <c r="J46" s="1089"/>
      <c r="K46" s="1089"/>
      <c r="L46" s="1089"/>
      <c r="M46" s="1089"/>
      <c r="N46" s="1089"/>
      <c r="O46" s="1089"/>
      <c r="P46" s="1090"/>
      <c r="Q46" s="1100"/>
      <c r="R46" s="1101"/>
      <c r="S46" s="1101"/>
      <c r="T46" s="1101"/>
      <c r="U46" s="1101"/>
      <c r="V46" s="1101"/>
      <c r="W46" s="1101"/>
      <c r="X46" s="1101"/>
      <c r="Y46" s="1101"/>
      <c r="Z46" s="1101"/>
      <c r="AA46" s="1101"/>
      <c r="AB46" s="1101"/>
      <c r="AC46" s="1101"/>
      <c r="AD46" s="1101"/>
      <c r="AE46" s="1102"/>
      <c r="AF46" s="1094"/>
      <c r="AG46" s="1095"/>
      <c r="AH46" s="1095"/>
      <c r="AI46" s="1095"/>
      <c r="AJ46" s="1096"/>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3"/>
      <c r="BF46" s="1083"/>
      <c r="BG46" s="1083"/>
      <c r="BH46" s="1083"/>
      <c r="BI46" s="1084"/>
      <c r="BJ46" s="254"/>
      <c r="BK46" s="254"/>
      <c r="BL46" s="254"/>
      <c r="BM46" s="254"/>
      <c r="BN46" s="254"/>
      <c r="BO46" s="267"/>
      <c r="BP46" s="267"/>
      <c r="BQ46" s="264">
        <v>
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x14ac:dyDescent="0.15">
      <c r="A47" s="263">
        <v>
20</v>
      </c>
      <c r="B47" s="1088"/>
      <c r="C47" s="1089"/>
      <c r="D47" s="1089"/>
      <c r="E47" s="1089"/>
      <c r="F47" s="1089"/>
      <c r="G47" s="1089"/>
      <c r="H47" s="1089"/>
      <c r="I47" s="1089"/>
      <c r="J47" s="1089"/>
      <c r="K47" s="1089"/>
      <c r="L47" s="1089"/>
      <c r="M47" s="1089"/>
      <c r="N47" s="1089"/>
      <c r="O47" s="1089"/>
      <c r="P47" s="1090"/>
      <c r="Q47" s="1100"/>
      <c r="R47" s="1101"/>
      <c r="S47" s="1101"/>
      <c r="T47" s="1101"/>
      <c r="U47" s="1101"/>
      <c r="V47" s="1101"/>
      <c r="W47" s="1101"/>
      <c r="X47" s="1101"/>
      <c r="Y47" s="1101"/>
      <c r="Z47" s="1101"/>
      <c r="AA47" s="1101"/>
      <c r="AB47" s="1101"/>
      <c r="AC47" s="1101"/>
      <c r="AD47" s="1101"/>
      <c r="AE47" s="1102"/>
      <c r="AF47" s="1094"/>
      <c r="AG47" s="1095"/>
      <c r="AH47" s="1095"/>
      <c r="AI47" s="1095"/>
      <c r="AJ47" s="1096"/>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3"/>
      <c r="BF47" s="1083"/>
      <c r="BG47" s="1083"/>
      <c r="BH47" s="1083"/>
      <c r="BI47" s="1084"/>
      <c r="BJ47" s="254"/>
      <c r="BK47" s="254"/>
      <c r="BL47" s="254"/>
      <c r="BM47" s="254"/>
      <c r="BN47" s="254"/>
      <c r="BO47" s="267"/>
      <c r="BP47" s="267"/>
      <c r="BQ47" s="264">
        <v>
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x14ac:dyDescent="0.15">
      <c r="A48" s="263">
        <v>
21</v>
      </c>
      <c r="B48" s="1088"/>
      <c r="C48" s="1089"/>
      <c r="D48" s="1089"/>
      <c r="E48" s="1089"/>
      <c r="F48" s="1089"/>
      <c r="G48" s="1089"/>
      <c r="H48" s="1089"/>
      <c r="I48" s="1089"/>
      <c r="J48" s="1089"/>
      <c r="K48" s="1089"/>
      <c r="L48" s="1089"/>
      <c r="M48" s="1089"/>
      <c r="N48" s="1089"/>
      <c r="O48" s="1089"/>
      <c r="P48" s="1090"/>
      <c r="Q48" s="1100"/>
      <c r="R48" s="1101"/>
      <c r="S48" s="1101"/>
      <c r="T48" s="1101"/>
      <c r="U48" s="1101"/>
      <c r="V48" s="1101"/>
      <c r="W48" s="1101"/>
      <c r="X48" s="1101"/>
      <c r="Y48" s="1101"/>
      <c r="Z48" s="1101"/>
      <c r="AA48" s="1101"/>
      <c r="AB48" s="1101"/>
      <c r="AC48" s="1101"/>
      <c r="AD48" s="1101"/>
      <c r="AE48" s="1102"/>
      <c r="AF48" s="1094"/>
      <c r="AG48" s="1095"/>
      <c r="AH48" s="1095"/>
      <c r="AI48" s="1095"/>
      <c r="AJ48" s="1096"/>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3"/>
      <c r="BF48" s="1083"/>
      <c r="BG48" s="1083"/>
      <c r="BH48" s="1083"/>
      <c r="BI48" s="1084"/>
      <c r="BJ48" s="254"/>
      <c r="BK48" s="254"/>
      <c r="BL48" s="254"/>
      <c r="BM48" s="254"/>
      <c r="BN48" s="254"/>
      <c r="BO48" s="267"/>
      <c r="BP48" s="267"/>
      <c r="BQ48" s="264">
        <v>
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x14ac:dyDescent="0.15">
      <c r="A49" s="263">
        <v>
22</v>
      </c>
      <c r="B49" s="1088"/>
      <c r="C49" s="1089"/>
      <c r="D49" s="1089"/>
      <c r="E49" s="1089"/>
      <c r="F49" s="1089"/>
      <c r="G49" s="1089"/>
      <c r="H49" s="1089"/>
      <c r="I49" s="1089"/>
      <c r="J49" s="1089"/>
      <c r="K49" s="1089"/>
      <c r="L49" s="1089"/>
      <c r="M49" s="1089"/>
      <c r="N49" s="1089"/>
      <c r="O49" s="1089"/>
      <c r="P49" s="1090"/>
      <c r="Q49" s="1100"/>
      <c r="R49" s="1101"/>
      <c r="S49" s="1101"/>
      <c r="T49" s="1101"/>
      <c r="U49" s="1101"/>
      <c r="V49" s="1101"/>
      <c r="W49" s="1101"/>
      <c r="X49" s="1101"/>
      <c r="Y49" s="1101"/>
      <c r="Z49" s="1101"/>
      <c r="AA49" s="1101"/>
      <c r="AB49" s="1101"/>
      <c r="AC49" s="1101"/>
      <c r="AD49" s="1101"/>
      <c r="AE49" s="1102"/>
      <c r="AF49" s="1094"/>
      <c r="AG49" s="1095"/>
      <c r="AH49" s="1095"/>
      <c r="AI49" s="1095"/>
      <c r="AJ49" s="1096"/>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3"/>
      <c r="BF49" s="1083"/>
      <c r="BG49" s="1083"/>
      <c r="BH49" s="1083"/>
      <c r="BI49" s="1084"/>
      <c r="BJ49" s="254"/>
      <c r="BK49" s="254"/>
      <c r="BL49" s="254"/>
      <c r="BM49" s="254"/>
      <c r="BN49" s="254"/>
      <c r="BO49" s="267"/>
      <c r="BP49" s="267"/>
      <c r="BQ49" s="264">
        <v>
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x14ac:dyDescent="0.15">
      <c r="A50" s="263">
        <v>
23</v>
      </c>
      <c r="B50" s="1088"/>
      <c r="C50" s="1089"/>
      <c r="D50" s="1089"/>
      <c r="E50" s="1089"/>
      <c r="F50" s="1089"/>
      <c r="G50" s="1089"/>
      <c r="H50" s="1089"/>
      <c r="I50" s="1089"/>
      <c r="J50" s="1089"/>
      <c r="K50" s="1089"/>
      <c r="L50" s="1089"/>
      <c r="M50" s="1089"/>
      <c r="N50" s="1089"/>
      <c r="O50" s="1089"/>
      <c r="P50" s="1090"/>
      <c r="Q50" s="1091"/>
      <c r="R50" s="1092"/>
      <c r="S50" s="1092"/>
      <c r="T50" s="1092"/>
      <c r="U50" s="1092"/>
      <c r="V50" s="1092"/>
      <c r="W50" s="1092"/>
      <c r="X50" s="1092"/>
      <c r="Y50" s="1092"/>
      <c r="Z50" s="1092"/>
      <c r="AA50" s="1092"/>
      <c r="AB50" s="1092"/>
      <c r="AC50" s="1092"/>
      <c r="AD50" s="1092"/>
      <c r="AE50" s="1093"/>
      <c r="AF50" s="1094"/>
      <c r="AG50" s="1095"/>
      <c r="AH50" s="1095"/>
      <c r="AI50" s="1095"/>
      <c r="AJ50" s="1096"/>
      <c r="AK50" s="1097"/>
      <c r="AL50" s="1092"/>
      <c r="AM50" s="1092"/>
      <c r="AN50" s="1092"/>
      <c r="AO50" s="1092"/>
      <c r="AP50" s="1092"/>
      <c r="AQ50" s="1092"/>
      <c r="AR50" s="1092"/>
      <c r="AS50" s="1092"/>
      <c r="AT50" s="1092"/>
      <c r="AU50" s="1092"/>
      <c r="AV50" s="1092"/>
      <c r="AW50" s="1092"/>
      <c r="AX50" s="1092"/>
      <c r="AY50" s="1092"/>
      <c r="AZ50" s="1098"/>
      <c r="BA50" s="1098"/>
      <c r="BB50" s="1098"/>
      <c r="BC50" s="1098"/>
      <c r="BD50" s="1098"/>
      <c r="BE50" s="1083"/>
      <c r="BF50" s="1083"/>
      <c r="BG50" s="1083"/>
      <c r="BH50" s="1083"/>
      <c r="BI50" s="1084"/>
      <c r="BJ50" s="254"/>
      <c r="BK50" s="254"/>
      <c r="BL50" s="254"/>
      <c r="BM50" s="254"/>
      <c r="BN50" s="254"/>
      <c r="BO50" s="267"/>
      <c r="BP50" s="267"/>
      <c r="BQ50" s="264">
        <v>
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x14ac:dyDescent="0.15">
      <c r="A51" s="263">
        <v>
24</v>
      </c>
      <c r="B51" s="1088"/>
      <c r="C51" s="1089"/>
      <c r="D51" s="1089"/>
      <c r="E51" s="1089"/>
      <c r="F51" s="1089"/>
      <c r="G51" s="1089"/>
      <c r="H51" s="1089"/>
      <c r="I51" s="1089"/>
      <c r="J51" s="1089"/>
      <c r="K51" s="1089"/>
      <c r="L51" s="1089"/>
      <c r="M51" s="1089"/>
      <c r="N51" s="1089"/>
      <c r="O51" s="1089"/>
      <c r="P51" s="1090"/>
      <c r="Q51" s="1091"/>
      <c r="R51" s="1092"/>
      <c r="S51" s="1092"/>
      <c r="T51" s="1092"/>
      <c r="U51" s="1092"/>
      <c r="V51" s="1092"/>
      <c r="W51" s="1092"/>
      <c r="X51" s="1092"/>
      <c r="Y51" s="1092"/>
      <c r="Z51" s="1092"/>
      <c r="AA51" s="1092"/>
      <c r="AB51" s="1092"/>
      <c r="AC51" s="1092"/>
      <c r="AD51" s="1092"/>
      <c r="AE51" s="1093"/>
      <c r="AF51" s="1094"/>
      <c r="AG51" s="1095"/>
      <c r="AH51" s="1095"/>
      <c r="AI51" s="1095"/>
      <c r="AJ51" s="1096"/>
      <c r="AK51" s="1097"/>
      <c r="AL51" s="1092"/>
      <c r="AM51" s="1092"/>
      <c r="AN51" s="1092"/>
      <c r="AO51" s="1092"/>
      <c r="AP51" s="1092"/>
      <c r="AQ51" s="1092"/>
      <c r="AR51" s="1092"/>
      <c r="AS51" s="1092"/>
      <c r="AT51" s="1092"/>
      <c r="AU51" s="1092"/>
      <c r="AV51" s="1092"/>
      <c r="AW51" s="1092"/>
      <c r="AX51" s="1092"/>
      <c r="AY51" s="1092"/>
      <c r="AZ51" s="1098"/>
      <c r="BA51" s="1098"/>
      <c r="BB51" s="1098"/>
      <c r="BC51" s="1098"/>
      <c r="BD51" s="1098"/>
      <c r="BE51" s="1083"/>
      <c r="BF51" s="1083"/>
      <c r="BG51" s="1083"/>
      <c r="BH51" s="1083"/>
      <c r="BI51" s="1084"/>
      <c r="BJ51" s="254"/>
      <c r="BK51" s="254"/>
      <c r="BL51" s="254"/>
      <c r="BM51" s="254"/>
      <c r="BN51" s="254"/>
      <c r="BO51" s="267"/>
      <c r="BP51" s="267"/>
      <c r="BQ51" s="264">
        <v>
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x14ac:dyDescent="0.15">
      <c r="A52" s="263">
        <v>
25</v>
      </c>
      <c r="B52" s="1088"/>
      <c r="C52" s="1089"/>
      <c r="D52" s="1089"/>
      <c r="E52" s="1089"/>
      <c r="F52" s="1089"/>
      <c r="G52" s="1089"/>
      <c r="H52" s="1089"/>
      <c r="I52" s="1089"/>
      <c r="J52" s="1089"/>
      <c r="K52" s="1089"/>
      <c r="L52" s="1089"/>
      <c r="M52" s="1089"/>
      <c r="N52" s="1089"/>
      <c r="O52" s="1089"/>
      <c r="P52" s="1090"/>
      <c r="Q52" s="1091"/>
      <c r="R52" s="1092"/>
      <c r="S52" s="1092"/>
      <c r="T52" s="1092"/>
      <c r="U52" s="1092"/>
      <c r="V52" s="1092"/>
      <c r="W52" s="1092"/>
      <c r="X52" s="1092"/>
      <c r="Y52" s="1092"/>
      <c r="Z52" s="1092"/>
      <c r="AA52" s="1092"/>
      <c r="AB52" s="1092"/>
      <c r="AC52" s="1092"/>
      <c r="AD52" s="1092"/>
      <c r="AE52" s="1093"/>
      <c r="AF52" s="1094"/>
      <c r="AG52" s="1095"/>
      <c r="AH52" s="1095"/>
      <c r="AI52" s="1095"/>
      <c r="AJ52" s="1096"/>
      <c r="AK52" s="1097"/>
      <c r="AL52" s="1092"/>
      <c r="AM52" s="1092"/>
      <c r="AN52" s="1092"/>
      <c r="AO52" s="1092"/>
      <c r="AP52" s="1092"/>
      <c r="AQ52" s="1092"/>
      <c r="AR52" s="1092"/>
      <c r="AS52" s="1092"/>
      <c r="AT52" s="1092"/>
      <c r="AU52" s="1092"/>
      <c r="AV52" s="1092"/>
      <c r="AW52" s="1092"/>
      <c r="AX52" s="1092"/>
      <c r="AY52" s="1092"/>
      <c r="AZ52" s="1098"/>
      <c r="BA52" s="1098"/>
      <c r="BB52" s="1098"/>
      <c r="BC52" s="1098"/>
      <c r="BD52" s="1098"/>
      <c r="BE52" s="1083"/>
      <c r="BF52" s="1083"/>
      <c r="BG52" s="1083"/>
      <c r="BH52" s="1083"/>
      <c r="BI52" s="1084"/>
      <c r="BJ52" s="254"/>
      <c r="BK52" s="254"/>
      <c r="BL52" s="254"/>
      <c r="BM52" s="254"/>
      <c r="BN52" s="254"/>
      <c r="BO52" s="267"/>
      <c r="BP52" s="267"/>
      <c r="BQ52" s="264">
        <v>
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x14ac:dyDescent="0.15">
      <c r="A53" s="263">
        <v>
26</v>
      </c>
      <c r="B53" s="1088"/>
      <c r="C53" s="1089"/>
      <c r="D53" s="1089"/>
      <c r="E53" s="1089"/>
      <c r="F53" s="1089"/>
      <c r="G53" s="1089"/>
      <c r="H53" s="1089"/>
      <c r="I53" s="1089"/>
      <c r="J53" s="1089"/>
      <c r="K53" s="1089"/>
      <c r="L53" s="1089"/>
      <c r="M53" s="1089"/>
      <c r="N53" s="1089"/>
      <c r="O53" s="1089"/>
      <c r="P53" s="1090"/>
      <c r="Q53" s="1091"/>
      <c r="R53" s="1092"/>
      <c r="S53" s="1092"/>
      <c r="T53" s="1092"/>
      <c r="U53" s="1092"/>
      <c r="V53" s="1092"/>
      <c r="W53" s="1092"/>
      <c r="X53" s="1092"/>
      <c r="Y53" s="1092"/>
      <c r="Z53" s="1092"/>
      <c r="AA53" s="1092"/>
      <c r="AB53" s="1092"/>
      <c r="AC53" s="1092"/>
      <c r="AD53" s="1092"/>
      <c r="AE53" s="1093"/>
      <c r="AF53" s="1094"/>
      <c r="AG53" s="1095"/>
      <c r="AH53" s="1095"/>
      <c r="AI53" s="1095"/>
      <c r="AJ53" s="1096"/>
      <c r="AK53" s="1097"/>
      <c r="AL53" s="1092"/>
      <c r="AM53" s="1092"/>
      <c r="AN53" s="1092"/>
      <c r="AO53" s="1092"/>
      <c r="AP53" s="1092"/>
      <c r="AQ53" s="1092"/>
      <c r="AR53" s="1092"/>
      <c r="AS53" s="1092"/>
      <c r="AT53" s="1092"/>
      <c r="AU53" s="1092"/>
      <c r="AV53" s="1092"/>
      <c r="AW53" s="1092"/>
      <c r="AX53" s="1092"/>
      <c r="AY53" s="1092"/>
      <c r="AZ53" s="1098"/>
      <c r="BA53" s="1098"/>
      <c r="BB53" s="1098"/>
      <c r="BC53" s="1098"/>
      <c r="BD53" s="1098"/>
      <c r="BE53" s="1083"/>
      <c r="BF53" s="1083"/>
      <c r="BG53" s="1083"/>
      <c r="BH53" s="1083"/>
      <c r="BI53" s="1084"/>
      <c r="BJ53" s="254"/>
      <c r="BK53" s="254"/>
      <c r="BL53" s="254"/>
      <c r="BM53" s="254"/>
      <c r="BN53" s="254"/>
      <c r="BO53" s="267"/>
      <c r="BP53" s="267"/>
      <c r="BQ53" s="264">
        <v>
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x14ac:dyDescent="0.15">
      <c r="A54" s="263">
        <v>
27</v>
      </c>
      <c r="B54" s="1088"/>
      <c r="C54" s="1089"/>
      <c r="D54" s="1089"/>
      <c r="E54" s="1089"/>
      <c r="F54" s="1089"/>
      <c r="G54" s="1089"/>
      <c r="H54" s="1089"/>
      <c r="I54" s="1089"/>
      <c r="J54" s="1089"/>
      <c r="K54" s="1089"/>
      <c r="L54" s="1089"/>
      <c r="M54" s="1089"/>
      <c r="N54" s="1089"/>
      <c r="O54" s="1089"/>
      <c r="P54" s="1090"/>
      <c r="Q54" s="1091"/>
      <c r="R54" s="1092"/>
      <c r="S54" s="1092"/>
      <c r="T54" s="1092"/>
      <c r="U54" s="1092"/>
      <c r="V54" s="1092"/>
      <c r="W54" s="1092"/>
      <c r="X54" s="1092"/>
      <c r="Y54" s="1092"/>
      <c r="Z54" s="1092"/>
      <c r="AA54" s="1092"/>
      <c r="AB54" s="1092"/>
      <c r="AC54" s="1092"/>
      <c r="AD54" s="1092"/>
      <c r="AE54" s="1093"/>
      <c r="AF54" s="1094"/>
      <c r="AG54" s="1095"/>
      <c r="AH54" s="1095"/>
      <c r="AI54" s="1095"/>
      <c r="AJ54" s="1096"/>
      <c r="AK54" s="1097"/>
      <c r="AL54" s="1092"/>
      <c r="AM54" s="1092"/>
      <c r="AN54" s="1092"/>
      <c r="AO54" s="1092"/>
      <c r="AP54" s="1092"/>
      <c r="AQ54" s="1092"/>
      <c r="AR54" s="1092"/>
      <c r="AS54" s="1092"/>
      <c r="AT54" s="1092"/>
      <c r="AU54" s="1092"/>
      <c r="AV54" s="1092"/>
      <c r="AW54" s="1092"/>
      <c r="AX54" s="1092"/>
      <c r="AY54" s="1092"/>
      <c r="AZ54" s="1098"/>
      <c r="BA54" s="1098"/>
      <c r="BB54" s="1098"/>
      <c r="BC54" s="1098"/>
      <c r="BD54" s="1098"/>
      <c r="BE54" s="1083"/>
      <c r="BF54" s="1083"/>
      <c r="BG54" s="1083"/>
      <c r="BH54" s="1083"/>
      <c r="BI54" s="1084"/>
      <c r="BJ54" s="254"/>
      <c r="BK54" s="254"/>
      <c r="BL54" s="254"/>
      <c r="BM54" s="254"/>
      <c r="BN54" s="254"/>
      <c r="BO54" s="267"/>
      <c r="BP54" s="267"/>
      <c r="BQ54" s="264">
        <v>
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x14ac:dyDescent="0.15">
      <c r="A55" s="263">
        <v>
28</v>
      </c>
      <c r="B55" s="1088"/>
      <c r="C55" s="1089"/>
      <c r="D55" s="1089"/>
      <c r="E55" s="1089"/>
      <c r="F55" s="1089"/>
      <c r="G55" s="1089"/>
      <c r="H55" s="1089"/>
      <c r="I55" s="1089"/>
      <c r="J55" s="1089"/>
      <c r="K55" s="1089"/>
      <c r="L55" s="1089"/>
      <c r="M55" s="1089"/>
      <c r="N55" s="1089"/>
      <c r="O55" s="1089"/>
      <c r="P55" s="1090"/>
      <c r="Q55" s="1091"/>
      <c r="R55" s="1092"/>
      <c r="S55" s="1092"/>
      <c r="T55" s="1092"/>
      <c r="U55" s="1092"/>
      <c r="V55" s="1092"/>
      <c r="W55" s="1092"/>
      <c r="X55" s="1092"/>
      <c r="Y55" s="1092"/>
      <c r="Z55" s="1092"/>
      <c r="AA55" s="1092"/>
      <c r="AB55" s="1092"/>
      <c r="AC55" s="1092"/>
      <c r="AD55" s="1092"/>
      <c r="AE55" s="1093"/>
      <c r="AF55" s="1094"/>
      <c r="AG55" s="1095"/>
      <c r="AH55" s="1095"/>
      <c r="AI55" s="1095"/>
      <c r="AJ55" s="1096"/>
      <c r="AK55" s="1097"/>
      <c r="AL55" s="1092"/>
      <c r="AM55" s="1092"/>
      <c r="AN55" s="1092"/>
      <c r="AO55" s="1092"/>
      <c r="AP55" s="1092"/>
      <c r="AQ55" s="1092"/>
      <c r="AR55" s="1092"/>
      <c r="AS55" s="1092"/>
      <c r="AT55" s="1092"/>
      <c r="AU55" s="1092"/>
      <c r="AV55" s="1092"/>
      <c r="AW55" s="1092"/>
      <c r="AX55" s="1092"/>
      <c r="AY55" s="1092"/>
      <c r="AZ55" s="1098"/>
      <c r="BA55" s="1098"/>
      <c r="BB55" s="1098"/>
      <c r="BC55" s="1098"/>
      <c r="BD55" s="1098"/>
      <c r="BE55" s="1083"/>
      <c r="BF55" s="1083"/>
      <c r="BG55" s="1083"/>
      <c r="BH55" s="1083"/>
      <c r="BI55" s="1084"/>
      <c r="BJ55" s="254"/>
      <c r="BK55" s="254"/>
      <c r="BL55" s="254"/>
      <c r="BM55" s="254"/>
      <c r="BN55" s="254"/>
      <c r="BO55" s="267"/>
      <c r="BP55" s="267"/>
      <c r="BQ55" s="264">
        <v>
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x14ac:dyDescent="0.15">
      <c r="A56" s="263">
        <v>
29</v>
      </c>
      <c r="B56" s="1088"/>
      <c r="C56" s="1089"/>
      <c r="D56" s="1089"/>
      <c r="E56" s="1089"/>
      <c r="F56" s="1089"/>
      <c r="G56" s="1089"/>
      <c r="H56" s="1089"/>
      <c r="I56" s="1089"/>
      <c r="J56" s="1089"/>
      <c r="K56" s="1089"/>
      <c r="L56" s="1089"/>
      <c r="M56" s="1089"/>
      <c r="N56" s="1089"/>
      <c r="O56" s="1089"/>
      <c r="P56" s="1090"/>
      <c r="Q56" s="1091"/>
      <c r="R56" s="1092"/>
      <c r="S56" s="1092"/>
      <c r="T56" s="1092"/>
      <c r="U56" s="1092"/>
      <c r="V56" s="1092"/>
      <c r="W56" s="1092"/>
      <c r="X56" s="1092"/>
      <c r="Y56" s="1092"/>
      <c r="Z56" s="1092"/>
      <c r="AA56" s="1092"/>
      <c r="AB56" s="1092"/>
      <c r="AC56" s="1092"/>
      <c r="AD56" s="1092"/>
      <c r="AE56" s="1093"/>
      <c r="AF56" s="1094"/>
      <c r="AG56" s="1095"/>
      <c r="AH56" s="1095"/>
      <c r="AI56" s="1095"/>
      <c r="AJ56" s="1096"/>
      <c r="AK56" s="1097"/>
      <c r="AL56" s="1092"/>
      <c r="AM56" s="1092"/>
      <c r="AN56" s="1092"/>
      <c r="AO56" s="1092"/>
      <c r="AP56" s="1092"/>
      <c r="AQ56" s="1092"/>
      <c r="AR56" s="1092"/>
      <c r="AS56" s="1092"/>
      <c r="AT56" s="1092"/>
      <c r="AU56" s="1092"/>
      <c r="AV56" s="1092"/>
      <c r="AW56" s="1092"/>
      <c r="AX56" s="1092"/>
      <c r="AY56" s="1092"/>
      <c r="AZ56" s="1098"/>
      <c r="BA56" s="1098"/>
      <c r="BB56" s="1098"/>
      <c r="BC56" s="1098"/>
      <c r="BD56" s="1098"/>
      <c r="BE56" s="1083"/>
      <c r="BF56" s="1083"/>
      <c r="BG56" s="1083"/>
      <c r="BH56" s="1083"/>
      <c r="BI56" s="1084"/>
      <c r="BJ56" s="254"/>
      <c r="BK56" s="254"/>
      <c r="BL56" s="254"/>
      <c r="BM56" s="254"/>
      <c r="BN56" s="254"/>
      <c r="BO56" s="267"/>
      <c r="BP56" s="267"/>
      <c r="BQ56" s="264">
        <v>
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x14ac:dyDescent="0.15">
      <c r="A57" s="263">
        <v>
30</v>
      </c>
      <c r="B57" s="1088"/>
      <c r="C57" s="1089"/>
      <c r="D57" s="1089"/>
      <c r="E57" s="1089"/>
      <c r="F57" s="1089"/>
      <c r="G57" s="1089"/>
      <c r="H57" s="1089"/>
      <c r="I57" s="1089"/>
      <c r="J57" s="1089"/>
      <c r="K57" s="1089"/>
      <c r="L57" s="1089"/>
      <c r="M57" s="1089"/>
      <c r="N57" s="1089"/>
      <c r="O57" s="1089"/>
      <c r="P57" s="1090"/>
      <c r="Q57" s="1091"/>
      <c r="R57" s="1092"/>
      <c r="S57" s="1092"/>
      <c r="T57" s="1092"/>
      <c r="U57" s="1092"/>
      <c r="V57" s="1092"/>
      <c r="W57" s="1092"/>
      <c r="X57" s="1092"/>
      <c r="Y57" s="1092"/>
      <c r="Z57" s="1092"/>
      <c r="AA57" s="1092"/>
      <c r="AB57" s="1092"/>
      <c r="AC57" s="1092"/>
      <c r="AD57" s="1092"/>
      <c r="AE57" s="1093"/>
      <c r="AF57" s="1094"/>
      <c r="AG57" s="1095"/>
      <c r="AH57" s="1095"/>
      <c r="AI57" s="1095"/>
      <c r="AJ57" s="1096"/>
      <c r="AK57" s="1097"/>
      <c r="AL57" s="1092"/>
      <c r="AM57" s="1092"/>
      <c r="AN57" s="1092"/>
      <c r="AO57" s="1092"/>
      <c r="AP57" s="1092"/>
      <c r="AQ57" s="1092"/>
      <c r="AR57" s="1092"/>
      <c r="AS57" s="1092"/>
      <c r="AT57" s="1092"/>
      <c r="AU57" s="1092"/>
      <c r="AV57" s="1092"/>
      <c r="AW57" s="1092"/>
      <c r="AX57" s="1092"/>
      <c r="AY57" s="1092"/>
      <c r="AZ57" s="1098"/>
      <c r="BA57" s="1098"/>
      <c r="BB57" s="1098"/>
      <c r="BC57" s="1098"/>
      <c r="BD57" s="1098"/>
      <c r="BE57" s="1083"/>
      <c r="BF57" s="1083"/>
      <c r="BG57" s="1083"/>
      <c r="BH57" s="1083"/>
      <c r="BI57" s="1084"/>
      <c r="BJ57" s="254"/>
      <c r="BK57" s="254"/>
      <c r="BL57" s="254"/>
      <c r="BM57" s="254"/>
      <c r="BN57" s="254"/>
      <c r="BO57" s="267"/>
      <c r="BP57" s="267"/>
      <c r="BQ57" s="264">
        <v>
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x14ac:dyDescent="0.15">
      <c r="A58" s="263">
        <v>
31</v>
      </c>
      <c r="B58" s="1088"/>
      <c r="C58" s="1089"/>
      <c r="D58" s="1089"/>
      <c r="E58" s="1089"/>
      <c r="F58" s="1089"/>
      <c r="G58" s="1089"/>
      <c r="H58" s="1089"/>
      <c r="I58" s="1089"/>
      <c r="J58" s="1089"/>
      <c r="K58" s="1089"/>
      <c r="L58" s="1089"/>
      <c r="M58" s="1089"/>
      <c r="N58" s="1089"/>
      <c r="O58" s="1089"/>
      <c r="P58" s="1090"/>
      <c r="Q58" s="1091"/>
      <c r="R58" s="1092"/>
      <c r="S58" s="1092"/>
      <c r="T58" s="1092"/>
      <c r="U58" s="1092"/>
      <c r="V58" s="1092"/>
      <c r="W58" s="1092"/>
      <c r="X58" s="1092"/>
      <c r="Y58" s="1092"/>
      <c r="Z58" s="1092"/>
      <c r="AA58" s="1092"/>
      <c r="AB58" s="1092"/>
      <c r="AC58" s="1092"/>
      <c r="AD58" s="1092"/>
      <c r="AE58" s="1093"/>
      <c r="AF58" s="1094"/>
      <c r="AG58" s="1095"/>
      <c r="AH58" s="1095"/>
      <c r="AI58" s="1095"/>
      <c r="AJ58" s="1096"/>
      <c r="AK58" s="1097"/>
      <c r="AL58" s="1092"/>
      <c r="AM58" s="1092"/>
      <c r="AN58" s="1092"/>
      <c r="AO58" s="1092"/>
      <c r="AP58" s="1092"/>
      <c r="AQ58" s="1092"/>
      <c r="AR58" s="1092"/>
      <c r="AS58" s="1092"/>
      <c r="AT58" s="1092"/>
      <c r="AU58" s="1092"/>
      <c r="AV58" s="1092"/>
      <c r="AW58" s="1092"/>
      <c r="AX58" s="1092"/>
      <c r="AY58" s="1092"/>
      <c r="AZ58" s="1098"/>
      <c r="BA58" s="1098"/>
      <c r="BB58" s="1098"/>
      <c r="BC58" s="1098"/>
      <c r="BD58" s="1098"/>
      <c r="BE58" s="1083"/>
      <c r="BF58" s="1083"/>
      <c r="BG58" s="1083"/>
      <c r="BH58" s="1083"/>
      <c r="BI58" s="1084"/>
      <c r="BJ58" s="254"/>
      <c r="BK58" s="254"/>
      <c r="BL58" s="254"/>
      <c r="BM58" s="254"/>
      <c r="BN58" s="254"/>
      <c r="BO58" s="267"/>
      <c r="BP58" s="267"/>
      <c r="BQ58" s="264">
        <v>
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x14ac:dyDescent="0.15">
      <c r="A59" s="263">
        <v>
32</v>
      </c>
      <c r="B59" s="1088"/>
      <c r="C59" s="1089"/>
      <c r="D59" s="1089"/>
      <c r="E59" s="1089"/>
      <c r="F59" s="1089"/>
      <c r="G59" s="1089"/>
      <c r="H59" s="1089"/>
      <c r="I59" s="1089"/>
      <c r="J59" s="1089"/>
      <c r="K59" s="1089"/>
      <c r="L59" s="1089"/>
      <c r="M59" s="1089"/>
      <c r="N59" s="1089"/>
      <c r="O59" s="1089"/>
      <c r="P59" s="1090"/>
      <c r="Q59" s="1091"/>
      <c r="R59" s="1092"/>
      <c r="S59" s="1092"/>
      <c r="T59" s="1092"/>
      <c r="U59" s="1092"/>
      <c r="V59" s="1092"/>
      <c r="W59" s="1092"/>
      <c r="X59" s="1092"/>
      <c r="Y59" s="1092"/>
      <c r="Z59" s="1092"/>
      <c r="AA59" s="1092"/>
      <c r="AB59" s="1092"/>
      <c r="AC59" s="1092"/>
      <c r="AD59" s="1092"/>
      <c r="AE59" s="1093"/>
      <c r="AF59" s="1094"/>
      <c r="AG59" s="1095"/>
      <c r="AH59" s="1095"/>
      <c r="AI59" s="1095"/>
      <c r="AJ59" s="1096"/>
      <c r="AK59" s="1097"/>
      <c r="AL59" s="1092"/>
      <c r="AM59" s="1092"/>
      <c r="AN59" s="1092"/>
      <c r="AO59" s="1092"/>
      <c r="AP59" s="1092"/>
      <c r="AQ59" s="1092"/>
      <c r="AR59" s="1092"/>
      <c r="AS59" s="1092"/>
      <c r="AT59" s="1092"/>
      <c r="AU59" s="1092"/>
      <c r="AV59" s="1092"/>
      <c r="AW59" s="1092"/>
      <c r="AX59" s="1092"/>
      <c r="AY59" s="1092"/>
      <c r="AZ59" s="1098"/>
      <c r="BA59" s="1098"/>
      <c r="BB59" s="1098"/>
      <c r="BC59" s="1098"/>
      <c r="BD59" s="1098"/>
      <c r="BE59" s="1083"/>
      <c r="BF59" s="1083"/>
      <c r="BG59" s="1083"/>
      <c r="BH59" s="1083"/>
      <c r="BI59" s="1084"/>
      <c r="BJ59" s="254"/>
      <c r="BK59" s="254"/>
      <c r="BL59" s="254"/>
      <c r="BM59" s="254"/>
      <c r="BN59" s="254"/>
      <c r="BO59" s="267"/>
      <c r="BP59" s="267"/>
      <c r="BQ59" s="264">
        <v>
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x14ac:dyDescent="0.15">
      <c r="A60" s="263">
        <v>
33</v>
      </c>
      <c r="B60" s="1088"/>
      <c r="C60" s="1089"/>
      <c r="D60" s="1089"/>
      <c r="E60" s="1089"/>
      <c r="F60" s="1089"/>
      <c r="G60" s="1089"/>
      <c r="H60" s="1089"/>
      <c r="I60" s="1089"/>
      <c r="J60" s="1089"/>
      <c r="K60" s="1089"/>
      <c r="L60" s="1089"/>
      <c r="M60" s="1089"/>
      <c r="N60" s="1089"/>
      <c r="O60" s="1089"/>
      <c r="P60" s="1090"/>
      <c r="Q60" s="1091"/>
      <c r="R60" s="1092"/>
      <c r="S60" s="1092"/>
      <c r="T60" s="1092"/>
      <c r="U60" s="1092"/>
      <c r="V60" s="1092"/>
      <c r="W60" s="1092"/>
      <c r="X60" s="1092"/>
      <c r="Y60" s="1092"/>
      <c r="Z60" s="1092"/>
      <c r="AA60" s="1092"/>
      <c r="AB60" s="1092"/>
      <c r="AC60" s="1092"/>
      <c r="AD60" s="1092"/>
      <c r="AE60" s="1093"/>
      <c r="AF60" s="1094"/>
      <c r="AG60" s="1095"/>
      <c r="AH60" s="1095"/>
      <c r="AI60" s="1095"/>
      <c r="AJ60" s="1096"/>
      <c r="AK60" s="1097"/>
      <c r="AL60" s="1092"/>
      <c r="AM60" s="1092"/>
      <c r="AN60" s="1092"/>
      <c r="AO60" s="1092"/>
      <c r="AP60" s="1092"/>
      <c r="AQ60" s="1092"/>
      <c r="AR60" s="1092"/>
      <c r="AS60" s="1092"/>
      <c r="AT60" s="1092"/>
      <c r="AU60" s="1092"/>
      <c r="AV60" s="1092"/>
      <c r="AW60" s="1092"/>
      <c r="AX60" s="1092"/>
      <c r="AY60" s="1092"/>
      <c r="AZ60" s="1098"/>
      <c r="BA60" s="1098"/>
      <c r="BB60" s="1098"/>
      <c r="BC60" s="1098"/>
      <c r="BD60" s="1098"/>
      <c r="BE60" s="1083"/>
      <c r="BF60" s="1083"/>
      <c r="BG60" s="1083"/>
      <c r="BH60" s="1083"/>
      <c r="BI60" s="1084"/>
      <c r="BJ60" s="254"/>
      <c r="BK60" s="254"/>
      <c r="BL60" s="254"/>
      <c r="BM60" s="254"/>
      <c r="BN60" s="254"/>
      <c r="BO60" s="267"/>
      <c r="BP60" s="267"/>
      <c r="BQ60" s="264">
        <v>
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x14ac:dyDescent="0.2">
      <c r="A61" s="263">
        <v>
34</v>
      </c>
      <c r="B61" s="1088"/>
      <c r="C61" s="1089"/>
      <c r="D61" s="1089"/>
      <c r="E61" s="1089"/>
      <c r="F61" s="1089"/>
      <c r="G61" s="1089"/>
      <c r="H61" s="1089"/>
      <c r="I61" s="1089"/>
      <c r="J61" s="1089"/>
      <c r="K61" s="1089"/>
      <c r="L61" s="1089"/>
      <c r="M61" s="1089"/>
      <c r="N61" s="1089"/>
      <c r="O61" s="1089"/>
      <c r="P61" s="1090"/>
      <c r="Q61" s="1091"/>
      <c r="R61" s="1092"/>
      <c r="S61" s="1092"/>
      <c r="T61" s="1092"/>
      <c r="U61" s="1092"/>
      <c r="V61" s="1092"/>
      <c r="W61" s="1092"/>
      <c r="X61" s="1092"/>
      <c r="Y61" s="1092"/>
      <c r="Z61" s="1092"/>
      <c r="AA61" s="1092"/>
      <c r="AB61" s="1092"/>
      <c r="AC61" s="1092"/>
      <c r="AD61" s="1092"/>
      <c r="AE61" s="1093"/>
      <c r="AF61" s="1094"/>
      <c r="AG61" s="1095"/>
      <c r="AH61" s="1095"/>
      <c r="AI61" s="1095"/>
      <c r="AJ61" s="1096"/>
      <c r="AK61" s="1097"/>
      <c r="AL61" s="1092"/>
      <c r="AM61" s="1092"/>
      <c r="AN61" s="1092"/>
      <c r="AO61" s="1092"/>
      <c r="AP61" s="1092"/>
      <c r="AQ61" s="1092"/>
      <c r="AR61" s="1092"/>
      <c r="AS61" s="1092"/>
      <c r="AT61" s="1092"/>
      <c r="AU61" s="1092"/>
      <c r="AV61" s="1092"/>
      <c r="AW61" s="1092"/>
      <c r="AX61" s="1092"/>
      <c r="AY61" s="1092"/>
      <c r="AZ61" s="1098"/>
      <c r="BA61" s="1098"/>
      <c r="BB61" s="1098"/>
      <c r="BC61" s="1098"/>
      <c r="BD61" s="1098"/>
      <c r="BE61" s="1083"/>
      <c r="BF61" s="1083"/>
      <c r="BG61" s="1083"/>
      <c r="BH61" s="1083"/>
      <c r="BI61" s="1084"/>
      <c r="BJ61" s="254"/>
      <c r="BK61" s="254"/>
      <c r="BL61" s="254"/>
      <c r="BM61" s="254"/>
      <c r="BN61" s="254"/>
      <c r="BO61" s="267"/>
      <c r="BP61" s="267"/>
      <c r="BQ61" s="264">
        <v>
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x14ac:dyDescent="0.15">
      <c r="A62" s="263">
        <v>
35</v>
      </c>
      <c r="B62" s="1088"/>
      <c r="C62" s="1089"/>
      <c r="D62" s="1089"/>
      <c r="E62" s="1089"/>
      <c r="F62" s="1089"/>
      <c r="G62" s="1089"/>
      <c r="H62" s="1089"/>
      <c r="I62" s="1089"/>
      <c r="J62" s="1089"/>
      <c r="K62" s="1089"/>
      <c r="L62" s="1089"/>
      <c r="M62" s="1089"/>
      <c r="N62" s="1089"/>
      <c r="O62" s="1089"/>
      <c r="P62" s="1090"/>
      <c r="Q62" s="1091"/>
      <c r="R62" s="1092"/>
      <c r="S62" s="1092"/>
      <c r="T62" s="1092"/>
      <c r="U62" s="1092"/>
      <c r="V62" s="1092"/>
      <c r="W62" s="1092"/>
      <c r="X62" s="1092"/>
      <c r="Y62" s="1092"/>
      <c r="Z62" s="1092"/>
      <c r="AA62" s="1092"/>
      <c r="AB62" s="1092"/>
      <c r="AC62" s="1092"/>
      <c r="AD62" s="1092"/>
      <c r="AE62" s="1093"/>
      <c r="AF62" s="1094"/>
      <c r="AG62" s="1095"/>
      <c r="AH62" s="1095"/>
      <c r="AI62" s="1095"/>
      <c r="AJ62" s="1096"/>
      <c r="AK62" s="1097"/>
      <c r="AL62" s="1092"/>
      <c r="AM62" s="1092"/>
      <c r="AN62" s="1092"/>
      <c r="AO62" s="1092"/>
      <c r="AP62" s="1092"/>
      <c r="AQ62" s="1092"/>
      <c r="AR62" s="1092"/>
      <c r="AS62" s="1092"/>
      <c r="AT62" s="1092"/>
      <c r="AU62" s="1092"/>
      <c r="AV62" s="1092"/>
      <c r="AW62" s="1092"/>
      <c r="AX62" s="1092"/>
      <c r="AY62" s="1092"/>
      <c r="AZ62" s="1098"/>
      <c r="BA62" s="1098"/>
      <c r="BB62" s="1098"/>
      <c r="BC62" s="1098"/>
      <c r="BD62" s="1098"/>
      <c r="BE62" s="1083"/>
      <c r="BF62" s="1083"/>
      <c r="BG62" s="1083"/>
      <c r="BH62" s="1083"/>
      <c r="BI62" s="1084"/>
      <c r="BJ62" s="1085" t="s">
        <v>
401</v>
      </c>
      <c r="BK62" s="1086"/>
      <c r="BL62" s="1086"/>
      <c r="BM62" s="1086"/>
      <c r="BN62" s="1087"/>
      <c r="BO62" s="267"/>
      <c r="BP62" s="267"/>
      <c r="BQ62" s="264">
        <v>
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x14ac:dyDescent="0.2">
      <c r="A63" s="266" t="s">
        <v>
385</v>
      </c>
      <c r="B63" s="1001" t="s">
        <v>
402</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79"/>
      <c r="AF63" s="1080">
        <v>
1382</v>
      </c>
      <c r="AG63" s="1016"/>
      <c r="AH63" s="1016"/>
      <c r="AI63" s="1016"/>
      <c r="AJ63" s="1081"/>
      <c r="AK63" s="1082"/>
      <c r="AL63" s="1020"/>
      <c r="AM63" s="1020"/>
      <c r="AN63" s="1020"/>
      <c r="AO63" s="1020"/>
      <c r="AP63" s="1016">
        <v>
912</v>
      </c>
      <c r="AQ63" s="1016"/>
      <c r="AR63" s="1016"/>
      <c r="AS63" s="1016"/>
      <c r="AT63" s="1016"/>
      <c r="AU63" s="1016">
        <v>
121</v>
      </c>
      <c r="AV63" s="1016"/>
      <c r="AW63" s="1016"/>
      <c r="AX63" s="1016"/>
      <c r="AY63" s="1016"/>
      <c r="AZ63" s="1076"/>
      <c r="BA63" s="1076"/>
      <c r="BB63" s="1076"/>
      <c r="BC63" s="1076"/>
      <c r="BD63" s="1076"/>
      <c r="BE63" s="1017"/>
      <c r="BF63" s="1017"/>
      <c r="BG63" s="1017"/>
      <c r="BH63" s="1017"/>
      <c r="BI63" s="1018"/>
      <c r="BJ63" s="1077" t="s">
        <v>
228</v>
      </c>
      <c r="BK63" s="1008"/>
      <c r="BL63" s="1008"/>
      <c r="BM63" s="1008"/>
      <c r="BN63" s="1078"/>
      <c r="BO63" s="267"/>
      <c r="BP63" s="267"/>
      <c r="BQ63" s="264">
        <v>
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
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x14ac:dyDescent="0.2">
      <c r="A65" s="254" t="s">
        <v>
403</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
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x14ac:dyDescent="0.15">
      <c r="A66" s="1052" t="s">
        <v>
404</v>
      </c>
      <c r="B66" s="1053"/>
      <c r="C66" s="1053"/>
      <c r="D66" s="1053"/>
      <c r="E66" s="1053"/>
      <c r="F66" s="1053"/>
      <c r="G66" s="1053"/>
      <c r="H66" s="1053"/>
      <c r="I66" s="1053"/>
      <c r="J66" s="1053"/>
      <c r="K66" s="1053"/>
      <c r="L66" s="1053"/>
      <c r="M66" s="1053"/>
      <c r="N66" s="1053"/>
      <c r="O66" s="1053"/>
      <c r="P66" s="1054"/>
      <c r="Q66" s="1058" t="s">
        <v>
389</v>
      </c>
      <c r="R66" s="1059"/>
      <c r="S66" s="1059"/>
      <c r="T66" s="1059"/>
      <c r="U66" s="1060"/>
      <c r="V66" s="1058" t="s">
        <v>
390</v>
      </c>
      <c r="W66" s="1059"/>
      <c r="X66" s="1059"/>
      <c r="Y66" s="1059"/>
      <c r="Z66" s="1060"/>
      <c r="AA66" s="1058" t="s">
        <v>
391</v>
      </c>
      <c r="AB66" s="1059"/>
      <c r="AC66" s="1059"/>
      <c r="AD66" s="1059"/>
      <c r="AE66" s="1060"/>
      <c r="AF66" s="1064" t="s">
        <v>
392</v>
      </c>
      <c r="AG66" s="1065"/>
      <c r="AH66" s="1065"/>
      <c r="AI66" s="1065"/>
      <c r="AJ66" s="1066"/>
      <c r="AK66" s="1058" t="s">
        <v>
393</v>
      </c>
      <c r="AL66" s="1053"/>
      <c r="AM66" s="1053"/>
      <c r="AN66" s="1053"/>
      <c r="AO66" s="1054"/>
      <c r="AP66" s="1058" t="s">
        <v>
394</v>
      </c>
      <c r="AQ66" s="1059"/>
      <c r="AR66" s="1059"/>
      <c r="AS66" s="1059"/>
      <c r="AT66" s="1060"/>
      <c r="AU66" s="1058" t="s">
        <v>
405</v>
      </c>
      <c r="AV66" s="1059"/>
      <c r="AW66" s="1059"/>
      <c r="AX66" s="1059"/>
      <c r="AY66" s="1060"/>
      <c r="AZ66" s="1058" t="s">
        <v>
373</v>
      </c>
      <c r="BA66" s="1059"/>
      <c r="BB66" s="1059"/>
      <c r="BC66" s="1059"/>
      <c r="BD66" s="1074"/>
      <c r="BE66" s="267"/>
      <c r="BF66" s="267"/>
      <c r="BG66" s="267"/>
      <c r="BH66" s="267"/>
      <c r="BI66" s="267"/>
      <c r="BJ66" s="267"/>
      <c r="BK66" s="267"/>
      <c r="BL66" s="267"/>
      <c r="BM66" s="267"/>
      <c r="BN66" s="267"/>
      <c r="BO66" s="267"/>
      <c r="BP66" s="267"/>
      <c r="BQ66" s="264">
        <v>
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
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15">
      <c r="A68" s="260">
        <v>
1</v>
      </c>
      <c r="B68" s="1042" t="s">
        <v>
562</v>
      </c>
      <c r="C68" s="1043"/>
      <c r="D68" s="1043"/>
      <c r="E68" s="1043"/>
      <c r="F68" s="1043"/>
      <c r="G68" s="1043"/>
      <c r="H68" s="1043"/>
      <c r="I68" s="1043"/>
      <c r="J68" s="1043"/>
      <c r="K68" s="1043"/>
      <c r="L68" s="1043"/>
      <c r="M68" s="1043"/>
      <c r="N68" s="1043"/>
      <c r="O68" s="1043"/>
      <c r="P68" s="1044"/>
      <c r="Q68" s="1045">
        <v>
8315</v>
      </c>
      <c r="R68" s="1039">
        <v>
7961</v>
      </c>
      <c r="S68" s="1039">
        <v>
7961</v>
      </c>
      <c r="T68" s="1039">
        <v>
7961</v>
      </c>
      <c r="U68" s="1039">
        <v>
7961</v>
      </c>
      <c r="V68" s="1039">
        <v>
7739</v>
      </c>
      <c r="W68" s="1039">
        <v>
7475</v>
      </c>
      <c r="X68" s="1039">
        <v>
7475</v>
      </c>
      <c r="Y68" s="1039">
        <v>
7475</v>
      </c>
      <c r="Z68" s="1039">
        <v>
7475</v>
      </c>
      <c r="AA68" s="1039">
        <v>
576</v>
      </c>
      <c r="AB68" s="1039">
        <v>
486</v>
      </c>
      <c r="AC68" s="1039">
        <v>
486</v>
      </c>
      <c r="AD68" s="1039">
        <v>
486</v>
      </c>
      <c r="AE68" s="1039">
        <v>
486</v>
      </c>
      <c r="AF68" s="1039">
        <v>
576</v>
      </c>
      <c r="AG68" s="1039">
        <v>
486</v>
      </c>
      <c r="AH68" s="1039">
        <v>
486</v>
      </c>
      <c r="AI68" s="1039">
        <v>
486</v>
      </c>
      <c r="AJ68" s="1039">
        <v>
486</v>
      </c>
      <c r="AK68" s="1039">
        <v>
50</v>
      </c>
      <c r="AL68" s="1039">
        <v>
9</v>
      </c>
      <c r="AM68" s="1039">
        <v>
9</v>
      </c>
      <c r="AN68" s="1039">
        <v>
9</v>
      </c>
      <c r="AO68" s="1039">
        <v>
9</v>
      </c>
      <c r="AP68" s="1039">
        <v>
4023</v>
      </c>
      <c r="AQ68" s="1039">
        <v>
4476</v>
      </c>
      <c r="AR68" s="1039">
        <v>
4476</v>
      </c>
      <c r="AS68" s="1039">
        <v>
4476</v>
      </c>
      <c r="AT68" s="1039">
        <v>
4476</v>
      </c>
      <c r="AU68" s="1039">
        <v>
173</v>
      </c>
      <c r="AV68" s="1039">
        <v>
192</v>
      </c>
      <c r="AW68" s="1039">
        <v>
192</v>
      </c>
      <c r="AX68" s="1039">
        <v>
192</v>
      </c>
      <c r="AY68" s="1039">
        <v>
192</v>
      </c>
      <c r="AZ68" s="1040"/>
      <c r="BA68" s="1040"/>
      <c r="BB68" s="1040"/>
      <c r="BC68" s="1040"/>
      <c r="BD68" s="1041"/>
      <c r="BE68" s="267"/>
      <c r="BF68" s="267"/>
      <c r="BG68" s="267"/>
      <c r="BH68" s="267"/>
      <c r="BI68" s="267"/>
      <c r="BJ68" s="267"/>
      <c r="BK68" s="267"/>
      <c r="BL68" s="267"/>
      <c r="BM68" s="267"/>
      <c r="BN68" s="267"/>
      <c r="BO68" s="267"/>
      <c r="BP68" s="267"/>
      <c r="BQ68" s="264">
        <v>
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15">
      <c r="A69" s="263">
        <v>
2</v>
      </c>
      <c r="B69" s="1031" t="s">
        <v>
563</v>
      </c>
      <c r="C69" s="1032"/>
      <c r="D69" s="1032"/>
      <c r="E69" s="1032"/>
      <c r="F69" s="1032"/>
      <c r="G69" s="1032"/>
      <c r="H69" s="1032"/>
      <c r="I69" s="1032"/>
      <c r="J69" s="1032"/>
      <c r="K69" s="1032"/>
      <c r="L69" s="1032"/>
      <c r="M69" s="1032"/>
      <c r="N69" s="1032"/>
      <c r="O69" s="1032"/>
      <c r="P69" s="1033"/>
      <c r="Q69" s="1034">
        <v>
183520</v>
      </c>
      <c r="R69" s="1028">
        <v>
144168</v>
      </c>
      <c r="S69" s="1028">
        <v>
144168</v>
      </c>
      <c r="T69" s="1028">
        <v>
144168</v>
      </c>
      <c r="U69" s="1028">
        <v>
144168</v>
      </c>
      <c r="V69" s="1028">
        <v>
169130</v>
      </c>
      <c r="W69" s="1028">
        <v>
138019</v>
      </c>
      <c r="X69" s="1028">
        <v>
138019</v>
      </c>
      <c r="Y69" s="1028">
        <v>
138019</v>
      </c>
      <c r="Z69" s="1028">
        <v>
138019</v>
      </c>
      <c r="AA69" s="1028">
        <v>
14390</v>
      </c>
      <c r="AB69" s="1028">
        <v>
6149</v>
      </c>
      <c r="AC69" s="1028">
        <v>
6149</v>
      </c>
      <c r="AD69" s="1028">
        <v>
6149</v>
      </c>
      <c r="AE69" s="1028">
        <v>
6149</v>
      </c>
      <c r="AF69" s="1028">
        <v>
43717</v>
      </c>
      <c r="AG69" s="1028">
        <v>
32354</v>
      </c>
      <c r="AH69" s="1028">
        <v>
32354</v>
      </c>
      <c r="AI69" s="1028">
        <v>
32354</v>
      </c>
      <c r="AJ69" s="1028">
        <v>
32354</v>
      </c>
      <c r="AK69" s="1028" t="s">
        <v>
497</v>
      </c>
      <c r="AL69" s="1028"/>
      <c r="AM69" s="1028"/>
      <c r="AN69" s="1028"/>
      <c r="AO69" s="1028"/>
      <c r="AP69" s="1028" t="s">
        <v>
497</v>
      </c>
      <c r="AQ69" s="1028"/>
      <c r="AR69" s="1028"/>
      <c r="AS69" s="1028"/>
      <c r="AT69" s="1028"/>
      <c r="AU69" s="1028" t="s">
        <v>
497</v>
      </c>
      <c r="AV69" s="1028"/>
      <c r="AW69" s="1028"/>
      <c r="AX69" s="1028"/>
      <c r="AY69" s="1028"/>
      <c r="AZ69" s="1029" t="s">
        <v>
561</v>
      </c>
      <c r="BA69" s="1029"/>
      <c r="BB69" s="1029"/>
      <c r="BC69" s="1029"/>
      <c r="BD69" s="1030"/>
      <c r="BE69" s="267"/>
      <c r="BF69" s="267"/>
      <c r="BG69" s="267"/>
      <c r="BH69" s="267"/>
      <c r="BI69" s="267"/>
      <c r="BJ69" s="267"/>
      <c r="BK69" s="267"/>
      <c r="BL69" s="267"/>
      <c r="BM69" s="267"/>
      <c r="BN69" s="267"/>
      <c r="BO69" s="267"/>
      <c r="BP69" s="267"/>
      <c r="BQ69" s="264">
        <v>
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15">
      <c r="A70" s="263">
        <v>
3</v>
      </c>
      <c r="B70" s="1031" t="s">
        <v>
564</v>
      </c>
      <c r="C70" s="1032"/>
      <c r="D70" s="1032"/>
      <c r="E70" s="1032"/>
      <c r="F70" s="1032"/>
      <c r="G70" s="1032"/>
      <c r="H70" s="1032"/>
      <c r="I70" s="1032"/>
      <c r="J70" s="1032"/>
      <c r="K70" s="1032"/>
      <c r="L70" s="1032"/>
      <c r="M70" s="1032"/>
      <c r="N70" s="1032"/>
      <c r="O70" s="1032"/>
      <c r="P70" s="1033"/>
      <c r="Q70" s="1034">
        <v>
92734</v>
      </c>
      <c r="R70" s="1028">
        <v>
76940</v>
      </c>
      <c r="S70" s="1028">
        <v>
76940</v>
      </c>
      <c r="T70" s="1028">
        <v>
76940</v>
      </c>
      <c r="U70" s="1028">
        <v>
76940</v>
      </c>
      <c r="V70" s="1028">
        <v>
86360</v>
      </c>
      <c r="W70" s="1028">
        <v>
73165</v>
      </c>
      <c r="X70" s="1028">
        <v>
73165</v>
      </c>
      <c r="Y70" s="1028">
        <v>
73165</v>
      </c>
      <c r="Z70" s="1028">
        <v>
73165</v>
      </c>
      <c r="AA70" s="1028">
        <v>
6374</v>
      </c>
      <c r="AB70" s="1028">
        <v>
3775</v>
      </c>
      <c r="AC70" s="1028">
        <v>
3775</v>
      </c>
      <c r="AD70" s="1028">
        <v>
3775</v>
      </c>
      <c r="AE70" s="1028">
        <v>
3775</v>
      </c>
      <c r="AF70" s="1028">
        <v>
6374</v>
      </c>
      <c r="AG70" s="1028">
        <v>
3775</v>
      </c>
      <c r="AH70" s="1028">
        <v>
3775</v>
      </c>
      <c r="AI70" s="1028">
        <v>
3775</v>
      </c>
      <c r="AJ70" s="1028">
        <v>
3775</v>
      </c>
      <c r="AK70" s="1028">
        <v>
10959</v>
      </c>
      <c r="AL70" s="1028">
        <v>
7300</v>
      </c>
      <c r="AM70" s="1028">
        <v>
7300</v>
      </c>
      <c r="AN70" s="1028">
        <v>
7300</v>
      </c>
      <c r="AO70" s="1028">
        <v>
7300</v>
      </c>
      <c r="AP70" s="1028">
        <v>
55767</v>
      </c>
      <c r="AQ70" s="1028">
        <v>
42318</v>
      </c>
      <c r="AR70" s="1028">
        <v>
42318</v>
      </c>
      <c r="AS70" s="1028">
        <v>
42318</v>
      </c>
      <c r="AT70" s="1028">
        <v>
42318</v>
      </c>
      <c r="AU70" s="1028">
        <v>
1673</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
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15">
      <c r="A71" s="263">
        <v>
4</v>
      </c>
      <c r="B71" s="1031" t="s">
        <v>
565</v>
      </c>
      <c r="C71" s="1032"/>
      <c r="D71" s="1032"/>
      <c r="E71" s="1032"/>
      <c r="F71" s="1032"/>
      <c r="G71" s="1032"/>
      <c r="H71" s="1032"/>
      <c r="I71" s="1032"/>
      <c r="J71" s="1032"/>
      <c r="K71" s="1032"/>
      <c r="L71" s="1032"/>
      <c r="M71" s="1032"/>
      <c r="N71" s="1032"/>
      <c r="O71" s="1032"/>
      <c r="P71" s="1033"/>
      <c r="Q71" s="1034">
        <v>
6959</v>
      </c>
      <c r="R71" s="1028">
        <v>
6933</v>
      </c>
      <c r="S71" s="1028">
        <v>
6933</v>
      </c>
      <c r="T71" s="1028">
        <v>
6933</v>
      </c>
      <c r="U71" s="1028">
        <v>
6933</v>
      </c>
      <c r="V71" s="1028">
        <v>
6856</v>
      </c>
      <c r="W71" s="1028">
        <v>
6850</v>
      </c>
      <c r="X71" s="1028">
        <v>
6850</v>
      </c>
      <c r="Y71" s="1028">
        <v>
6850</v>
      </c>
      <c r="Z71" s="1028">
        <v>
6850</v>
      </c>
      <c r="AA71" s="1028">
        <v>
103</v>
      </c>
      <c r="AB71" s="1028">
        <v>
82</v>
      </c>
      <c r="AC71" s="1028">
        <v>
82</v>
      </c>
      <c r="AD71" s="1028">
        <v>
82</v>
      </c>
      <c r="AE71" s="1028">
        <v>
82</v>
      </c>
      <c r="AF71" s="1028">
        <v>
103</v>
      </c>
      <c r="AG71" s="1028">
        <v>
82</v>
      </c>
      <c r="AH71" s="1028">
        <v>
82</v>
      </c>
      <c r="AI71" s="1028">
        <v>
82</v>
      </c>
      <c r="AJ71" s="1028">
        <v>
82</v>
      </c>
      <c r="AK71" s="1028">
        <v>
2441</v>
      </c>
      <c r="AL71" s="1028">
        <v>
2485</v>
      </c>
      <c r="AM71" s="1028">
        <v>
2485</v>
      </c>
      <c r="AN71" s="1028">
        <v>
2485</v>
      </c>
      <c r="AO71" s="1028">
        <v>
2485</v>
      </c>
      <c r="AP71" s="1028" t="s">
        <v>
497</v>
      </c>
      <c r="AQ71" s="1028"/>
      <c r="AR71" s="1028"/>
      <c r="AS71" s="1028"/>
      <c r="AT71" s="1028"/>
      <c r="AU71" s="1028" t="s">
        <v>
497</v>
      </c>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
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15">
      <c r="A72" s="263">
        <v>
5</v>
      </c>
      <c r="B72" s="1031" t="s">
        <v>
566</v>
      </c>
      <c r="C72" s="1032"/>
      <c r="D72" s="1032"/>
      <c r="E72" s="1032"/>
      <c r="F72" s="1032"/>
      <c r="G72" s="1032"/>
      <c r="H72" s="1032"/>
      <c r="I72" s="1032"/>
      <c r="J72" s="1032"/>
      <c r="K72" s="1032"/>
      <c r="L72" s="1032"/>
      <c r="M72" s="1032"/>
      <c r="N72" s="1032"/>
      <c r="O72" s="1032"/>
      <c r="P72" s="1033"/>
      <c r="Q72" s="1034">
        <v>
1424517</v>
      </c>
      <c r="R72" s="1028">
        <v>
1385861</v>
      </c>
      <c r="S72" s="1028">
        <v>
1385861</v>
      </c>
      <c r="T72" s="1028">
        <v>
1385861</v>
      </c>
      <c r="U72" s="1028">
        <v>
1385861</v>
      </c>
      <c r="V72" s="1028">
        <v>
1354325</v>
      </c>
      <c r="W72" s="1028">
        <v>
1346246</v>
      </c>
      <c r="X72" s="1028">
        <v>
1346246</v>
      </c>
      <c r="Y72" s="1028">
        <v>
1346246</v>
      </c>
      <c r="Z72" s="1028">
        <v>
1346246</v>
      </c>
      <c r="AA72" s="1028">
        <v>
70191</v>
      </c>
      <c r="AB72" s="1028">
        <v>
39615</v>
      </c>
      <c r="AC72" s="1028">
        <v>
39615</v>
      </c>
      <c r="AD72" s="1028">
        <v>
39615</v>
      </c>
      <c r="AE72" s="1028">
        <v>
39615</v>
      </c>
      <c r="AF72" s="1028">
        <v>
70191</v>
      </c>
      <c r="AG72" s="1028">
        <v>
39615</v>
      </c>
      <c r="AH72" s="1028">
        <v>
39615</v>
      </c>
      <c r="AI72" s="1028">
        <v>
39615</v>
      </c>
      <c r="AJ72" s="1028">
        <v>
39615</v>
      </c>
      <c r="AK72" s="1028">
        <v>
20230</v>
      </c>
      <c r="AL72" s="1028">
        <v>
13582</v>
      </c>
      <c r="AM72" s="1028">
        <v>
13582</v>
      </c>
      <c r="AN72" s="1028">
        <v>
13582</v>
      </c>
      <c r="AO72" s="1028">
        <v>
13582</v>
      </c>
      <c r="AP72" s="1028" t="s">
        <v>
497</v>
      </c>
      <c r="AQ72" s="1028"/>
      <c r="AR72" s="1028"/>
      <c r="AS72" s="1028"/>
      <c r="AT72" s="1028"/>
      <c r="AU72" s="1028" t="s">
        <v>
497</v>
      </c>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
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15">
      <c r="A73" s="263">
        <v>
6</v>
      </c>
      <c r="B73" s="1031"/>
      <c r="C73" s="1032"/>
      <c r="D73" s="1032"/>
      <c r="E73" s="1032"/>
      <c r="F73" s="1032"/>
      <c r="G73" s="1032"/>
      <c r="H73" s="1032"/>
      <c r="I73" s="1032"/>
      <c r="J73" s="1032"/>
      <c r="K73" s="1032"/>
      <c r="L73" s="1032"/>
      <c r="M73" s="1032"/>
      <c r="N73" s="1032"/>
      <c r="O73" s="1032"/>
      <c r="P73" s="1033"/>
      <c r="Q73" s="1034"/>
      <c r="R73" s="1028"/>
      <c r="S73" s="1028"/>
      <c r="T73" s="1028"/>
      <c r="U73" s="1028"/>
      <c r="V73" s="1028"/>
      <c r="W73" s="1028"/>
      <c r="X73" s="1028"/>
      <c r="Y73" s="1028"/>
      <c r="Z73" s="1028"/>
      <c r="AA73" s="1028"/>
      <c r="AB73" s="1028"/>
      <c r="AC73" s="1028"/>
      <c r="AD73" s="1028"/>
      <c r="AE73" s="1028"/>
      <c r="AF73" s="1028"/>
      <c r="AG73" s="1028"/>
      <c r="AH73" s="1028"/>
      <c r="AI73" s="1028"/>
      <c r="AJ73" s="1028"/>
      <c r="AK73" s="1028"/>
      <c r="AL73" s="1028"/>
      <c r="AM73" s="1028"/>
      <c r="AN73" s="1028"/>
      <c r="AO73" s="1028"/>
      <c r="AP73" s="1028"/>
      <c r="AQ73" s="1028"/>
      <c r="AR73" s="1028"/>
      <c r="AS73" s="1028"/>
      <c r="AT73" s="1028"/>
      <c r="AU73" s="1028"/>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
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15">
      <c r="A74" s="263">
        <v>
7</v>
      </c>
      <c r="B74" s="1031"/>
      <c r="C74" s="1032"/>
      <c r="D74" s="1032"/>
      <c r="E74" s="1032"/>
      <c r="F74" s="1032"/>
      <c r="G74" s="1032"/>
      <c r="H74" s="1032"/>
      <c r="I74" s="1032"/>
      <c r="J74" s="1032"/>
      <c r="K74" s="1032"/>
      <c r="L74" s="1032"/>
      <c r="M74" s="1032"/>
      <c r="N74" s="1032"/>
      <c r="O74" s="1032"/>
      <c r="P74" s="1033"/>
      <c r="Q74" s="1034"/>
      <c r="R74" s="1028"/>
      <c r="S74" s="1028"/>
      <c r="T74" s="1028"/>
      <c r="U74" s="1028"/>
      <c r="V74" s="1028"/>
      <c r="W74" s="1028"/>
      <c r="X74" s="1028"/>
      <c r="Y74" s="1028"/>
      <c r="Z74" s="1028"/>
      <c r="AA74" s="1028"/>
      <c r="AB74" s="1028"/>
      <c r="AC74" s="1028"/>
      <c r="AD74" s="1028"/>
      <c r="AE74" s="1028"/>
      <c r="AF74" s="1028"/>
      <c r="AG74" s="1028"/>
      <c r="AH74" s="1028"/>
      <c r="AI74" s="1028"/>
      <c r="AJ74" s="1028"/>
      <c r="AK74" s="1028"/>
      <c r="AL74" s="1028"/>
      <c r="AM74" s="1028"/>
      <c r="AN74" s="1028"/>
      <c r="AO74" s="1028"/>
      <c r="AP74" s="1028"/>
      <c r="AQ74" s="1028"/>
      <c r="AR74" s="1028"/>
      <c r="AS74" s="1028"/>
      <c r="AT74" s="1028"/>
      <c r="AU74" s="1028"/>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
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15">
      <c r="A75" s="263">
        <v>
8</v>
      </c>
      <c r="B75" s="1031"/>
      <c r="C75" s="1032"/>
      <c r="D75" s="1032"/>
      <c r="E75" s="1032"/>
      <c r="F75" s="1032"/>
      <c r="G75" s="1032"/>
      <c r="H75" s="1032"/>
      <c r="I75" s="1032"/>
      <c r="J75" s="1032"/>
      <c r="K75" s="1032"/>
      <c r="L75" s="1032"/>
      <c r="M75" s="1032"/>
      <c r="N75" s="1032"/>
      <c r="O75" s="1032"/>
      <c r="P75" s="1033"/>
      <c r="Q75" s="1035"/>
      <c r="R75" s="1036"/>
      <c r="S75" s="1036"/>
      <c r="T75" s="1036"/>
      <c r="U75" s="1037"/>
      <c r="V75" s="1038"/>
      <c r="W75" s="1036"/>
      <c r="X75" s="1036"/>
      <c r="Y75" s="1036"/>
      <c r="Z75" s="1037"/>
      <c r="AA75" s="1038"/>
      <c r="AB75" s="1036"/>
      <c r="AC75" s="1036"/>
      <c r="AD75" s="1036"/>
      <c r="AE75" s="1037"/>
      <c r="AF75" s="1038"/>
      <c r="AG75" s="1036"/>
      <c r="AH75" s="1036"/>
      <c r="AI75" s="1036"/>
      <c r="AJ75" s="1037"/>
      <c r="AK75" s="1038"/>
      <c r="AL75" s="1036"/>
      <c r="AM75" s="1036"/>
      <c r="AN75" s="1036"/>
      <c r="AO75" s="1037"/>
      <c r="AP75" s="1038"/>
      <c r="AQ75" s="1036"/>
      <c r="AR75" s="1036"/>
      <c r="AS75" s="1036"/>
      <c r="AT75" s="1037"/>
      <c r="AU75" s="1038"/>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
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15">
      <c r="A76" s="263">
        <v>
9</v>
      </c>
      <c r="B76" s="1031"/>
      <c r="C76" s="1032"/>
      <c r="D76" s="1032"/>
      <c r="E76" s="1032"/>
      <c r="F76" s="1032"/>
      <c r="G76" s="1032"/>
      <c r="H76" s="1032"/>
      <c r="I76" s="1032"/>
      <c r="J76" s="1032"/>
      <c r="K76" s="1032"/>
      <c r="L76" s="1032"/>
      <c r="M76" s="1032"/>
      <c r="N76" s="1032"/>
      <c r="O76" s="1032"/>
      <c r="P76" s="1033"/>
      <c r="Q76" s="1035"/>
      <c r="R76" s="1036"/>
      <c r="S76" s="1036"/>
      <c r="T76" s="1036"/>
      <c r="U76" s="1037"/>
      <c r="V76" s="1038"/>
      <c r="W76" s="1036"/>
      <c r="X76" s="1036"/>
      <c r="Y76" s="1036"/>
      <c r="Z76" s="1037"/>
      <c r="AA76" s="1038"/>
      <c r="AB76" s="1036"/>
      <c r="AC76" s="1036"/>
      <c r="AD76" s="1036"/>
      <c r="AE76" s="1037"/>
      <c r="AF76" s="1038"/>
      <c r="AG76" s="1036"/>
      <c r="AH76" s="1036"/>
      <c r="AI76" s="1036"/>
      <c r="AJ76" s="1037"/>
      <c r="AK76" s="1038"/>
      <c r="AL76" s="1036"/>
      <c r="AM76" s="1036"/>
      <c r="AN76" s="1036"/>
      <c r="AO76" s="1037"/>
      <c r="AP76" s="1038"/>
      <c r="AQ76" s="1036"/>
      <c r="AR76" s="1036"/>
      <c r="AS76" s="1036"/>
      <c r="AT76" s="1037"/>
      <c r="AU76" s="1038"/>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
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15">
      <c r="A77" s="263">
        <v>
10</v>
      </c>
      <c r="B77" s="1031"/>
      <c r="C77" s="1032"/>
      <c r="D77" s="1032"/>
      <c r="E77" s="1032"/>
      <c r="F77" s="1032"/>
      <c r="G77" s="1032"/>
      <c r="H77" s="1032"/>
      <c r="I77" s="1032"/>
      <c r="J77" s="1032"/>
      <c r="K77" s="1032"/>
      <c r="L77" s="1032"/>
      <c r="M77" s="1032"/>
      <c r="N77" s="1032"/>
      <c r="O77" s="1032"/>
      <c r="P77" s="1033"/>
      <c r="Q77" s="1035"/>
      <c r="R77" s="1036"/>
      <c r="S77" s="1036"/>
      <c r="T77" s="1036"/>
      <c r="U77" s="1037"/>
      <c r="V77" s="1038"/>
      <c r="W77" s="1036"/>
      <c r="X77" s="1036"/>
      <c r="Y77" s="1036"/>
      <c r="Z77" s="1037"/>
      <c r="AA77" s="1038"/>
      <c r="AB77" s="1036"/>
      <c r="AC77" s="1036"/>
      <c r="AD77" s="1036"/>
      <c r="AE77" s="1037"/>
      <c r="AF77" s="1038"/>
      <c r="AG77" s="1036"/>
      <c r="AH77" s="1036"/>
      <c r="AI77" s="1036"/>
      <c r="AJ77" s="1037"/>
      <c r="AK77" s="1038"/>
      <c r="AL77" s="1036"/>
      <c r="AM77" s="1036"/>
      <c r="AN77" s="1036"/>
      <c r="AO77" s="1037"/>
      <c r="AP77" s="1038"/>
      <c r="AQ77" s="1036"/>
      <c r="AR77" s="1036"/>
      <c r="AS77" s="1036"/>
      <c r="AT77" s="1037"/>
      <c r="AU77" s="1038"/>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
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15">
      <c r="A78" s="263">
        <v>
11</v>
      </c>
      <c r="B78" s="1031"/>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c r="AG78" s="1028"/>
      <c r="AH78" s="1028"/>
      <c r="AI78" s="1028"/>
      <c r="AJ78" s="1028"/>
      <c r="AK78" s="1028"/>
      <c r="AL78" s="1028"/>
      <c r="AM78" s="1028"/>
      <c r="AN78" s="1028"/>
      <c r="AO78" s="1028"/>
      <c r="AP78" s="1028"/>
      <c r="AQ78" s="1028"/>
      <c r="AR78" s="1028"/>
      <c r="AS78" s="1028"/>
      <c r="AT78" s="1028"/>
      <c r="AU78" s="1028"/>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
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15">
      <c r="A79" s="263">
        <v>
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
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15">
      <c r="A80" s="263">
        <v>
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
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15">
      <c r="A81" s="263">
        <v>
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
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15">
      <c r="A82" s="263">
        <v>
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
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15">
      <c r="A83" s="263">
        <v>
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
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15">
      <c r="A84" s="263">
        <v>
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
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15">
      <c r="A85" s="263">
        <v>
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
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15">
      <c r="A86" s="263">
        <v>
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
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15">
      <c r="A87" s="271">
        <v>
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
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
      <c r="A88" s="266" t="s">
        <v>
385</v>
      </c>
      <c r="B88" s="1001" t="s">
        <v>
406</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v>
120962</v>
      </c>
      <c r="AG88" s="1016"/>
      <c r="AH88" s="1016"/>
      <c r="AI88" s="1016"/>
      <c r="AJ88" s="1016"/>
      <c r="AK88" s="1020"/>
      <c r="AL88" s="1020"/>
      <c r="AM88" s="1020"/>
      <c r="AN88" s="1020"/>
      <c r="AO88" s="1020"/>
      <c r="AP88" s="1016">
        <v>
59789</v>
      </c>
      <c r="AQ88" s="1016"/>
      <c r="AR88" s="1016"/>
      <c r="AS88" s="1016"/>
      <c r="AT88" s="1016"/>
      <c r="AU88" s="1016">
        <v>
1846</v>
      </c>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
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
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
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
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
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
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
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
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
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
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
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
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
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
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
385</v>
      </c>
      <c r="BR102" s="1001" t="s">
        <v>
407</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v>
40</v>
      </c>
      <c r="CS102" s="1008"/>
      <c r="CT102" s="1008"/>
      <c r="CU102" s="1008"/>
      <c r="CV102" s="1009"/>
      <c r="CW102" s="1007">
        <v>
30</v>
      </c>
      <c r="CX102" s="1008"/>
      <c r="CY102" s="1008"/>
      <c r="CZ102" s="1008"/>
      <c r="DA102" s="1009"/>
      <c r="DB102" s="1007">
        <v>
3245</v>
      </c>
      <c r="DC102" s="1008"/>
      <c r="DD102" s="1008"/>
      <c r="DE102" s="1008"/>
      <c r="DF102" s="1009"/>
      <c r="DG102" s="1007">
        <v>
4289</v>
      </c>
      <c r="DH102" s="1008"/>
      <c r="DI102" s="1008"/>
      <c r="DJ102" s="1008"/>
      <c r="DK102" s="1009"/>
      <c r="DL102" s="1007" t="s">
        <v>
497</v>
      </c>
      <c r="DM102" s="1008"/>
      <c r="DN102" s="1008"/>
      <c r="DO102" s="1008"/>
      <c r="DP102" s="1009"/>
      <c r="DQ102" s="1007" t="s">
        <v>
497</v>
      </c>
      <c r="DR102" s="1008"/>
      <c r="DS102" s="1008"/>
      <c r="DT102" s="1008"/>
      <c r="DU102" s="1009"/>
      <c r="DV102" s="990"/>
      <c r="DW102" s="991"/>
      <c r="DX102" s="991"/>
      <c r="DY102" s="991"/>
      <c r="DZ102" s="992"/>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
408</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
409</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
410</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
411</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95" t="s">
        <v>
412</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
413</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15">
      <c r="A109" s="950" t="s">
        <v>
414</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
415</v>
      </c>
      <c r="AB109" s="951"/>
      <c r="AC109" s="951"/>
      <c r="AD109" s="951"/>
      <c r="AE109" s="952"/>
      <c r="AF109" s="953" t="s">
        <v>
416</v>
      </c>
      <c r="AG109" s="951"/>
      <c r="AH109" s="951"/>
      <c r="AI109" s="951"/>
      <c r="AJ109" s="952"/>
      <c r="AK109" s="953" t="s">
        <v>
301</v>
      </c>
      <c r="AL109" s="951"/>
      <c r="AM109" s="951"/>
      <c r="AN109" s="951"/>
      <c r="AO109" s="952"/>
      <c r="AP109" s="953" t="s">
        <v>
417</v>
      </c>
      <c r="AQ109" s="951"/>
      <c r="AR109" s="951"/>
      <c r="AS109" s="951"/>
      <c r="AT109" s="982"/>
      <c r="AU109" s="950" t="s">
        <v>
414</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
415</v>
      </c>
      <c r="BR109" s="951"/>
      <c r="BS109" s="951"/>
      <c r="BT109" s="951"/>
      <c r="BU109" s="952"/>
      <c r="BV109" s="953" t="s">
        <v>
416</v>
      </c>
      <c r="BW109" s="951"/>
      <c r="BX109" s="951"/>
      <c r="BY109" s="951"/>
      <c r="BZ109" s="952"/>
      <c r="CA109" s="953" t="s">
        <v>
301</v>
      </c>
      <c r="CB109" s="951"/>
      <c r="CC109" s="951"/>
      <c r="CD109" s="951"/>
      <c r="CE109" s="952"/>
      <c r="CF109" s="989" t="s">
        <v>
417</v>
      </c>
      <c r="CG109" s="989"/>
      <c r="CH109" s="989"/>
      <c r="CI109" s="989"/>
      <c r="CJ109" s="989"/>
      <c r="CK109" s="953" t="s">
        <v>
418</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
415</v>
      </c>
      <c r="DH109" s="951"/>
      <c r="DI109" s="951"/>
      <c r="DJ109" s="951"/>
      <c r="DK109" s="952"/>
      <c r="DL109" s="953" t="s">
        <v>
416</v>
      </c>
      <c r="DM109" s="951"/>
      <c r="DN109" s="951"/>
      <c r="DO109" s="951"/>
      <c r="DP109" s="952"/>
      <c r="DQ109" s="953" t="s">
        <v>
301</v>
      </c>
      <c r="DR109" s="951"/>
      <c r="DS109" s="951"/>
      <c r="DT109" s="951"/>
      <c r="DU109" s="952"/>
      <c r="DV109" s="953" t="s">
        <v>
417</v>
      </c>
      <c r="DW109" s="951"/>
      <c r="DX109" s="951"/>
      <c r="DY109" s="951"/>
      <c r="DZ109" s="982"/>
    </row>
    <row r="110" spans="1:131" s="248" customFormat="1" ht="26.25" customHeight="1" x14ac:dyDescent="0.15">
      <c r="A110" s="853" t="s">
        <v>
419</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
1745724</v>
      </c>
      <c r="AB110" s="944"/>
      <c r="AC110" s="944"/>
      <c r="AD110" s="944"/>
      <c r="AE110" s="945"/>
      <c r="AF110" s="946">
        <v>
1044623</v>
      </c>
      <c r="AG110" s="944"/>
      <c r="AH110" s="944"/>
      <c r="AI110" s="944"/>
      <c r="AJ110" s="945"/>
      <c r="AK110" s="946">
        <v>
1069995</v>
      </c>
      <c r="AL110" s="944"/>
      <c r="AM110" s="944"/>
      <c r="AN110" s="944"/>
      <c r="AO110" s="945"/>
      <c r="AP110" s="947">
        <v>
1</v>
      </c>
      <c r="AQ110" s="948"/>
      <c r="AR110" s="948"/>
      <c r="AS110" s="948"/>
      <c r="AT110" s="949"/>
      <c r="AU110" s="983" t="s">
        <v>
72</v>
      </c>
      <c r="AV110" s="984"/>
      <c r="AW110" s="984"/>
      <c r="AX110" s="984"/>
      <c r="AY110" s="984"/>
      <c r="AZ110" s="909" t="s">
        <v>
420</v>
      </c>
      <c r="BA110" s="854"/>
      <c r="BB110" s="854"/>
      <c r="BC110" s="854"/>
      <c r="BD110" s="854"/>
      <c r="BE110" s="854"/>
      <c r="BF110" s="854"/>
      <c r="BG110" s="854"/>
      <c r="BH110" s="854"/>
      <c r="BI110" s="854"/>
      <c r="BJ110" s="854"/>
      <c r="BK110" s="854"/>
      <c r="BL110" s="854"/>
      <c r="BM110" s="854"/>
      <c r="BN110" s="854"/>
      <c r="BO110" s="854"/>
      <c r="BP110" s="855"/>
      <c r="BQ110" s="910">
        <v>
14012915</v>
      </c>
      <c r="BR110" s="891"/>
      <c r="BS110" s="891"/>
      <c r="BT110" s="891"/>
      <c r="BU110" s="891"/>
      <c r="BV110" s="891">
        <v>
14400997</v>
      </c>
      <c r="BW110" s="891"/>
      <c r="BX110" s="891"/>
      <c r="BY110" s="891"/>
      <c r="BZ110" s="891"/>
      <c r="CA110" s="891">
        <v>
15146640</v>
      </c>
      <c r="CB110" s="891"/>
      <c r="CC110" s="891"/>
      <c r="CD110" s="891"/>
      <c r="CE110" s="891"/>
      <c r="CF110" s="915">
        <v>
13.5</v>
      </c>
      <c r="CG110" s="916"/>
      <c r="CH110" s="916"/>
      <c r="CI110" s="916"/>
      <c r="CJ110" s="916"/>
      <c r="CK110" s="979" t="s">
        <v>
421</v>
      </c>
      <c r="CL110" s="865"/>
      <c r="CM110" s="940" t="s">
        <v>
422</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
423</v>
      </c>
      <c r="DH110" s="891"/>
      <c r="DI110" s="891"/>
      <c r="DJ110" s="891"/>
      <c r="DK110" s="891"/>
      <c r="DL110" s="891" t="s">
        <v>
423</v>
      </c>
      <c r="DM110" s="891"/>
      <c r="DN110" s="891"/>
      <c r="DO110" s="891"/>
      <c r="DP110" s="891"/>
      <c r="DQ110" s="891" t="s">
        <v>
228</v>
      </c>
      <c r="DR110" s="891"/>
      <c r="DS110" s="891"/>
      <c r="DT110" s="891"/>
      <c r="DU110" s="891"/>
      <c r="DV110" s="892" t="s">
        <v>
423</v>
      </c>
      <c r="DW110" s="892"/>
      <c r="DX110" s="892"/>
      <c r="DY110" s="892"/>
      <c r="DZ110" s="893"/>
    </row>
    <row r="111" spans="1:131" s="248" customFormat="1" ht="26.25" customHeight="1" x14ac:dyDescent="0.15">
      <c r="A111" s="820" t="s">
        <v>
424</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
228</v>
      </c>
      <c r="AB111" s="972"/>
      <c r="AC111" s="972"/>
      <c r="AD111" s="972"/>
      <c r="AE111" s="973"/>
      <c r="AF111" s="974" t="s">
        <v>
228</v>
      </c>
      <c r="AG111" s="972"/>
      <c r="AH111" s="972"/>
      <c r="AI111" s="972"/>
      <c r="AJ111" s="973"/>
      <c r="AK111" s="974" t="s">
        <v>
228</v>
      </c>
      <c r="AL111" s="972"/>
      <c r="AM111" s="972"/>
      <c r="AN111" s="972"/>
      <c r="AO111" s="973"/>
      <c r="AP111" s="975" t="s">
        <v>
423</v>
      </c>
      <c r="AQ111" s="976"/>
      <c r="AR111" s="976"/>
      <c r="AS111" s="976"/>
      <c r="AT111" s="977"/>
      <c r="AU111" s="985"/>
      <c r="AV111" s="986"/>
      <c r="AW111" s="986"/>
      <c r="AX111" s="986"/>
      <c r="AY111" s="986"/>
      <c r="AZ111" s="861" t="s">
        <v>
425</v>
      </c>
      <c r="BA111" s="796"/>
      <c r="BB111" s="796"/>
      <c r="BC111" s="796"/>
      <c r="BD111" s="796"/>
      <c r="BE111" s="796"/>
      <c r="BF111" s="796"/>
      <c r="BG111" s="796"/>
      <c r="BH111" s="796"/>
      <c r="BI111" s="796"/>
      <c r="BJ111" s="796"/>
      <c r="BK111" s="796"/>
      <c r="BL111" s="796"/>
      <c r="BM111" s="796"/>
      <c r="BN111" s="796"/>
      <c r="BO111" s="796"/>
      <c r="BP111" s="797"/>
      <c r="BQ111" s="862">
        <v>
12635835</v>
      </c>
      <c r="BR111" s="863"/>
      <c r="BS111" s="863"/>
      <c r="BT111" s="863"/>
      <c r="BU111" s="863"/>
      <c r="BV111" s="863">
        <v>
13148199</v>
      </c>
      <c r="BW111" s="863"/>
      <c r="BX111" s="863"/>
      <c r="BY111" s="863"/>
      <c r="BZ111" s="863"/>
      <c r="CA111" s="863">
        <v>
8285658</v>
      </c>
      <c r="CB111" s="863"/>
      <c r="CC111" s="863"/>
      <c r="CD111" s="863"/>
      <c r="CE111" s="863"/>
      <c r="CF111" s="924">
        <v>
7.4</v>
      </c>
      <c r="CG111" s="925"/>
      <c r="CH111" s="925"/>
      <c r="CI111" s="925"/>
      <c r="CJ111" s="925"/>
      <c r="CK111" s="980"/>
      <c r="CL111" s="867"/>
      <c r="CM111" s="870" t="s">
        <v>
426</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
427</v>
      </c>
      <c r="DH111" s="863"/>
      <c r="DI111" s="863"/>
      <c r="DJ111" s="863"/>
      <c r="DK111" s="863"/>
      <c r="DL111" s="863" t="s">
        <v>
228</v>
      </c>
      <c r="DM111" s="863"/>
      <c r="DN111" s="863"/>
      <c r="DO111" s="863"/>
      <c r="DP111" s="863"/>
      <c r="DQ111" s="863" t="s">
        <v>
423</v>
      </c>
      <c r="DR111" s="863"/>
      <c r="DS111" s="863"/>
      <c r="DT111" s="863"/>
      <c r="DU111" s="863"/>
      <c r="DV111" s="840" t="s">
        <v>
228</v>
      </c>
      <c r="DW111" s="840"/>
      <c r="DX111" s="840"/>
      <c r="DY111" s="840"/>
      <c r="DZ111" s="841"/>
    </row>
    <row r="112" spans="1:131" s="248" customFormat="1" ht="26.25" customHeight="1" x14ac:dyDescent="0.15">
      <c r="A112" s="965" t="s">
        <v>
428</v>
      </c>
      <c r="B112" s="966"/>
      <c r="C112" s="796" t="s">
        <v>
429</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v>
106967</v>
      </c>
      <c r="AB112" s="826"/>
      <c r="AC112" s="826"/>
      <c r="AD112" s="826"/>
      <c r="AE112" s="827"/>
      <c r="AF112" s="828">
        <v>
47433</v>
      </c>
      <c r="AG112" s="826"/>
      <c r="AH112" s="826"/>
      <c r="AI112" s="826"/>
      <c r="AJ112" s="827"/>
      <c r="AK112" s="828">
        <v>
85933</v>
      </c>
      <c r="AL112" s="826"/>
      <c r="AM112" s="826"/>
      <c r="AN112" s="826"/>
      <c r="AO112" s="827"/>
      <c r="AP112" s="873">
        <v>
0.1</v>
      </c>
      <c r="AQ112" s="874"/>
      <c r="AR112" s="874"/>
      <c r="AS112" s="874"/>
      <c r="AT112" s="875"/>
      <c r="AU112" s="985"/>
      <c r="AV112" s="986"/>
      <c r="AW112" s="986"/>
      <c r="AX112" s="986"/>
      <c r="AY112" s="986"/>
      <c r="AZ112" s="861" t="s">
        <v>
430</v>
      </c>
      <c r="BA112" s="796"/>
      <c r="BB112" s="796"/>
      <c r="BC112" s="796"/>
      <c r="BD112" s="796"/>
      <c r="BE112" s="796"/>
      <c r="BF112" s="796"/>
      <c r="BG112" s="796"/>
      <c r="BH112" s="796"/>
      <c r="BI112" s="796"/>
      <c r="BJ112" s="796"/>
      <c r="BK112" s="796"/>
      <c r="BL112" s="796"/>
      <c r="BM112" s="796"/>
      <c r="BN112" s="796"/>
      <c r="BO112" s="796"/>
      <c r="BP112" s="797"/>
      <c r="BQ112" s="862">
        <v>
168765</v>
      </c>
      <c r="BR112" s="863"/>
      <c r="BS112" s="863"/>
      <c r="BT112" s="863"/>
      <c r="BU112" s="863"/>
      <c r="BV112" s="863">
        <v>
143639</v>
      </c>
      <c r="BW112" s="863"/>
      <c r="BX112" s="863"/>
      <c r="BY112" s="863"/>
      <c r="BZ112" s="863"/>
      <c r="CA112" s="863">
        <v>
121229</v>
      </c>
      <c r="CB112" s="863"/>
      <c r="CC112" s="863"/>
      <c r="CD112" s="863"/>
      <c r="CE112" s="863"/>
      <c r="CF112" s="924">
        <v>
0.1</v>
      </c>
      <c r="CG112" s="925"/>
      <c r="CH112" s="925"/>
      <c r="CI112" s="925"/>
      <c r="CJ112" s="925"/>
      <c r="CK112" s="980"/>
      <c r="CL112" s="867"/>
      <c r="CM112" s="870" t="s">
        <v>
431</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
423</v>
      </c>
      <c r="DH112" s="863"/>
      <c r="DI112" s="863"/>
      <c r="DJ112" s="863"/>
      <c r="DK112" s="863"/>
      <c r="DL112" s="863" t="s">
        <v>
427</v>
      </c>
      <c r="DM112" s="863"/>
      <c r="DN112" s="863"/>
      <c r="DO112" s="863"/>
      <c r="DP112" s="863"/>
      <c r="DQ112" s="863" t="s">
        <v>
228</v>
      </c>
      <c r="DR112" s="863"/>
      <c r="DS112" s="863"/>
      <c r="DT112" s="863"/>
      <c r="DU112" s="863"/>
      <c r="DV112" s="840" t="s">
        <v>
228</v>
      </c>
      <c r="DW112" s="840"/>
      <c r="DX112" s="840"/>
      <c r="DY112" s="840"/>
      <c r="DZ112" s="841"/>
    </row>
    <row r="113" spans="1:130" s="248" customFormat="1" ht="26.25" customHeight="1" x14ac:dyDescent="0.15">
      <c r="A113" s="967"/>
      <c r="B113" s="968"/>
      <c r="C113" s="796" t="s">
        <v>
432</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
15821</v>
      </c>
      <c r="AB113" s="972"/>
      <c r="AC113" s="972"/>
      <c r="AD113" s="972"/>
      <c r="AE113" s="973"/>
      <c r="AF113" s="974">
        <v>
14594</v>
      </c>
      <c r="AG113" s="972"/>
      <c r="AH113" s="972"/>
      <c r="AI113" s="972"/>
      <c r="AJ113" s="973"/>
      <c r="AK113" s="974">
        <v>
13346</v>
      </c>
      <c r="AL113" s="972"/>
      <c r="AM113" s="972"/>
      <c r="AN113" s="972"/>
      <c r="AO113" s="973"/>
      <c r="AP113" s="975">
        <v>
0</v>
      </c>
      <c r="AQ113" s="976"/>
      <c r="AR113" s="976"/>
      <c r="AS113" s="976"/>
      <c r="AT113" s="977"/>
      <c r="AU113" s="985"/>
      <c r="AV113" s="986"/>
      <c r="AW113" s="986"/>
      <c r="AX113" s="986"/>
      <c r="AY113" s="986"/>
      <c r="AZ113" s="861" t="s">
        <v>
433</v>
      </c>
      <c r="BA113" s="796"/>
      <c r="BB113" s="796"/>
      <c r="BC113" s="796"/>
      <c r="BD113" s="796"/>
      <c r="BE113" s="796"/>
      <c r="BF113" s="796"/>
      <c r="BG113" s="796"/>
      <c r="BH113" s="796"/>
      <c r="BI113" s="796"/>
      <c r="BJ113" s="796"/>
      <c r="BK113" s="796"/>
      <c r="BL113" s="796"/>
      <c r="BM113" s="796"/>
      <c r="BN113" s="796"/>
      <c r="BO113" s="796"/>
      <c r="BP113" s="797"/>
      <c r="BQ113" s="862">
        <v>
1504304</v>
      </c>
      <c r="BR113" s="863"/>
      <c r="BS113" s="863"/>
      <c r="BT113" s="863"/>
      <c r="BU113" s="863"/>
      <c r="BV113" s="863">
        <v>
1570330</v>
      </c>
      <c r="BW113" s="863"/>
      <c r="BX113" s="863"/>
      <c r="BY113" s="863"/>
      <c r="BZ113" s="863"/>
      <c r="CA113" s="863">
        <v>
1845973</v>
      </c>
      <c r="CB113" s="863"/>
      <c r="CC113" s="863"/>
      <c r="CD113" s="863"/>
      <c r="CE113" s="863"/>
      <c r="CF113" s="924">
        <v>
1.6</v>
      </c>
      <c r="CG113" s="925"/>
      <c r="CH113" s="925"/>
      <c r="CI113" s="925"/>
      <c r="CJ113" s="925"/>
      <c r="CK113" s="980"/>
      <c r="CL113" s="867"/>
      <c r="CM113" s="870" t="s">
        <v>
434</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
228</v>
      </c>
      <c r="DH113" s="826"/>
      <c r="DI113" s="826"/>
      <c r="DJ113" s="826"/>
      <c r="DK113" s="827"/>
      <c r="DL113" s="828" t="s">
        <v>
228</v>
      </c>
      <c r="DM113" s="826"/>
      <c r="DN113" s="826"/>
      <c r="DO113" s="826"/>
      <c r="DP113" s="827"/>
      <c r="DQ113" s="828" t="s">
        <v>
228</v>
      </c>
      <c r="DR113" s="826"/>
      <c r="DS113" s="826"/>
      <c r="DT113" s="826"/>
      <c r="DU113" s="827"/>
      <c r="DV113" s="873" t="s">
        <v>
228</v>
      </c>
      <c r="DW113" s="874"/>
      <c r="DX113" s="874"/>
      <c r="DY113" s="874"/>
      <c r="DZ113" s="875"/>
    </row>
    <row r="114" spans="1:130" s="248" customFormat="1" ht="26.25" customHeight="1" x14ac:dyDescent="0.15">
      <c r="A114" s="967"/>
      <c r="B114" s="968"/>
      <c r="C114" s="796" t="s">
        <v>
435</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
122242</v>
      </c>
      <c r="AB114" s="826"/>
      <c r="AC114" s="826"/>
      <c r="AD114" s="826"/>
      <c r="AE114" s="827"/>
      <c r="AF114" s="828">
        <v>
125120</v>
      </c>
      <c r="AG114" s="826"/>
      <c r="AH114" s="826"/>
      <c r="AI114" s="826"/>
      <c r="AJ114" s="827"/>
      <c r="AK114" s="828">
        <v>
137795</v>
      </c>
      <c r="AL114" s="826"/>
      <c r="AM114" s="826"/>
      <c r="AN114" s="826"/>
      <c r="AO114" s="827"/>
      <c r="AP114" s="873">
        <v>
0.1</v>
      </c>
      <c r="AQ114" s="874"/>
      <c r="AR114" s="874"/>
      <c r="AS114" s="874"/>
      <c r="AT114" s="875"/>
      <c r="AU114" s="985"/>
      <c r="AV114" s="986"/>
      <c r="AW114" s="986"/>
      <c r="AX114" s="986"/>
      <c r="AY114" s="986"/>
      <c r="AZ114" s="861" t="s">
        <v>
436</v>
      </c>
      <c r="BA114" s="796"/>
      <c r="BB114" s="796"/>
      <c r="BC114" s="796"/>
      <c r="BD114" s="796"/>
      <c r="BE114" s="796"/>
      <c r="BF114" s="796"/>
      <c r="BG114" s="796"/>
      <c r="BH114" s="796"/>
      <c r="BI114" s="796"/>
      <c r="BJ114" s="796"/>
      <c r="BK114" s="796"/>
      <c r="BL114" s="796"/>
      <c r="BM114" s="796"/>
      <c r="BN114" s="796"/>
      <c r="BO114" s="796"/>
      <c r="BP114" s="797"/>
      <c r="BQ114" s="862">
        <v>
19930026</v>
      </c>
      <c r="BR114" s="863"/>
      <c r="BS114" s="863"/>
      <c r="BT114" s="863"/>
      <c r="BU114" s="863"/>
      <c r="BV114" s="863">
        <v>
17970031</v>
      </c>
      <c r="BW114" s="863"/>
      <c r="BX114" s="863"/>
      <c r="BY114" s="863"/>
      <c r="BZ114" s="863"/>
      <c r="CA114" s="863">
        <v>
17301016</v>
      </c>
      <c r="CB114" s="863"/>
      <c r="CC114" s="863"/>
      <c r="CD114" s="863"/>
      <c r="CE114" s="863"/>
      <c r="CF114" s="924">
        <v>
15.4</v>
      </c>
      <c r="CG114" s="925"/>
      <c r="CH114" s="925"/>
      <c r="CI114" s="925"/>
      <c r="CJ114" s="925"/>
      <c r="CK114" s="980"/>
      <c r="CL114" s="867"/>
      <c r="CM114" s="870" t="s">
        <v>
437</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
228</v>
      </c>
      <c r="DH114" s="826"/>
      <c r="DI114" s="826"/>
      <c r="DJ114" s="826"/>
      <c r="DK114" s="827"/>
      <c r="DL114" s="828" t="s">
        <v>
228</v>
      </c>
      <c r="DM114" s="826"/>
      <c r="DN114" s="826"/>
      <c r="DO114" s="826"/>
      <c r="DP114" s="827"/>
      <c r="DQ114" s="828" t="s">
        <v>
228</v>
      </c>
      <c r="DR114" s="826"/>
      <c r="DS114" s="826"/>
      <c r="DT114" s="826"/>
      <c r="DU114" s="827"/>
      <c r="DV114" s="873" t="s">
        <v>
228</v>
      </c>
      <c r="DW114" s="874"/>
      <c r="DX114" s="874"/>
      <c r="DY114" s="874"/>
      <c r="DZ114" s="875"/>
    </row>
    <row r="115" spans="1:130" s="248" customFormat="1" ht="26.25" customHeight="1" x14ac:dyDescent="0.15">
      <c r="A115" s="967"/>
      <c r="B115" s="968"/>
      <c r="C115" s="796" t="s">
        <v>
438</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v>
2777614</v>
      </c>
      <c r="AB115" s="972"/>
      <c r="AC115" s="972"/>
      <c r="AD115" s="972"/>
      <c r="AE115" s="973"/>
      <c r="AF115" s="974">
        <v>
1822148</v>
      </c>
      <c r="AG115" s="972"/>
      <c r="AH115" s="972"/>
      <c r="AI115" s="972"/>
      <c r="AJ115" s="973"/>
      <c r="AK115" s="974">
        <v>
6300720</v>
      </c>
      <c r="AL115" s="972"/>
      <c r="AM115" s="972"/>
      <c r="AN115" s="972"/>
      <c r="AO115" s="973"/>
      <c r="AP115" s="975">
        <v>
5.6</v>
      </c>
      <c r="AQ115" s="976"/>
      <c r="AR115" s="976"/>
      <c r="AS115" s="976"/>
      <c r="AT115" s="977"/>
      <c r="AU115" s="985"/>
      <c r="AV115" s="986"/>
      <c r="AW115" s="986"/>
      <c r="AX115" s="986"/>
      <c r="AY115" s="986"/>
      <c r="AZ115" s="861" t="s">
        <v>
439</v>
      </c>
      <c r="BA115" s="796"/>
      <c r="BB115" s="796"/>
      <c r="BC115" s="796"/>
      <c r="BD115" s="796"/>
      <c r="BE115" s="796"/>
      <c r="BF115" s="796"/>
      <c r="BG115" s="796"/>
      <c r="BH115" s="796"/>
      <c r="BI115" s="796"/>
      <c r="BJ115" s="796"/>
      <c r="BK115" s="796"/>
      <c r="BL115" s="796"/>
      <c r="BM115" s="796"/>
      <c r="BN115" s="796"/>
      <c r="BO115" s="796"/>
      <c r="BP115" s="797"/>
      <c r="BQ115" s="862" t="s">
        <v>
228</v>
      </c>
      <c r="BR115" s="863"/>
      <c r="BS115" s="863"/>
      <c r="BT115" s="863"/>
      <c r="BU115" s="863"/>
      <c r="BV115" s="863" t="s">
        <v>
423</v>
      </c>
      <c r="BW115" s="863"/>
      <c r="BX115" s="863"/>
      <c r="BY115" s="863"/>
      <c r="BZ115" s="863"/>
      <c r="CA115" s="863" t="s">
        <v>
427</v>
      </c>
      <c r="CB115" s="863"/>
      <c r="CC115" s="863"/>
      <c r="CD115" s="863"/>
      <c r="CE115" s="863"/>
      <c r="CF115" s="924" t="s">
        <v>
228</v>
      </c>
      <c r="CG115" s="925"/>
      <c r="CH115" s="925"/>
      <c r="CI115" s="925"/>
      <c r="CJ115" s="925"/>
      <c r="CK115" s="980"/>
      <c r="CL115" s="867"/>
      <c r="CM115" s="861" t="s">
        <v>
440</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v>
11718113</v>
      </c>
      <c r="DH115" s="826"/>
      <c r="DI115" s="826"/>
      <c r="DJ115" s="826"/>
      <c r="DK115" s="827"/>
      <c r="DL115" s="828">
        <v>
12138202</v>
      </c>
      <c r="DM115" s="826"/>
      <c r="DN115" s="826"/>
      <c r="DO115" s="826"/>
      <c r="DP115" s="827"/>
      <c r="DQ115" s="828">
        <v>
7836225</v>
      </c>
      <c r="DR115" s="826"/>
      <c r="DS115" s="826"/>
      <c r="DT115" s="826"/>
      <c r="DU115" s="827"/>
      <c r="DV115" s="873">
        <v>
7</v>
      </c>
      <c r="DW115" s="874"/>
      <c r="DX115" s="874"/>
      <c r="DY115" s="874"/>
      <c r="DZ115" s="875"/>
    </row>
    <row r="116" spans="1:130" s="248" customFormat="1" ht="26.25" customHeight="1" x14ac:dyDescent="0.15">
      <c r="A116" s="969"/>
      <c r="B116" s="970"/>
      <c r="C116" s="929" t="s">
        <v>
441</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
228</v>
      </c>
      <c r="AB116" s="826"/>
      <c r="AC116" s="826"/>
      <c r="AD116" s="826"/>
      <c r="AE116" s="827"/>
      <c r="AF116" s="828" t="s">
        <v>
423</v>
      </c>
      <c r="AG116" s="826"/>
      <c r="AH116" s="826"/>
      <c r="AI116" s="826"/>
      <c r="AJ116" s="827"/>
      <c r="AK116" s="828" t="s">
        <v>
427</v>
      </c>
      <c r="AL116" s="826"/>
      <c r="AM116" s="826"/>
      <c r="AN116" s="826"/>
      <c r="AO116" s="827"/>
      <c r="AP116" s="873" t="s">
        <v>
228</v>
      </c>
      <c r="AQ116" s="874"/>
      <c r="AR116" s="874"/>
      <c r="AS116" s="874"/>
      <c r="AT116" s="875"/>
      <c r="AU116" s="985"/>
      <c r="AV116" s="986"/>
      <c r="AW116" s="986"/>
      <c r="AX116" s="986"/>
      <c r="AY116" s="986"/>
      <c r="AZ116" s="912" t="s">
        <v>
442</v>
      </c>
      <c r="BA116" s="913"/>
      <c r="BB116" s="913"/>
      <c r="BC116" s="913"/>
      <c r="BD116" s="913"/>
      <c r="BE116" s="913"/>
      <c r="BF116" s="913"/>
      <c r="BG116" s="913"/>
      <c r="BH116" s="913"/>
      <c r="BI116" s="913"/>
      <c r="BJ116" s="913"/>
      <c r="BK116" s="913"/>
      <c r="BL116" s="913"/>
      <c r="BM116" s="913"/>
      <c r="BN116" s="913"/>
      <c r="BO116" s="913"/>
      <c r="BP116" s="914"/>
      <c r="BQ116" s="862" t="s">
        <v>
228</v>
      </c>
      <c r="BR116" s="863"/>
      <c r="BS116" s="863"/>
      <c r="BT116" s="863"/>
      <c r="BU116" s="863"/>
      <c r="BV116" s="863" t="s">
        <v>
228</v>
      </c>
      <c r="BW116" s="863"/>
      <c r="BX116" s="863"/>
      <c r="BY116" s="863"/>
      <c r="BZ116" s="863"/>
      <c r="CA116" s="863" t="s">
        <v>
228</v>
      </c>
      <c r="CB116" s="863"/>
      <c r="CC116" s="863"/>
      <c r="CD116" s="863"/>
      <c r="CE116" s="863"/>
      <c r="CF116" s="924" t="s">
        <v>
427</v>
      </c>
      <c r="CG116" s="925"/>
      <c r="CH116" s="925"/>
      <c r="CI116" s="925"/>
      <c r="CJ116" s="925"/>
      <c r="CK116" s="980"/>
      <c r="CL116" s="867"/>
      <c r="CM116" s="870" t="s">
        <v>
443</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v>
917722</v>
      </c>
      <c r="DH116" s="826"/>
      <c r="DI116" s="826"/>
      <c r="DJ116" s="826"/>
      <c r="DK116" s="827"/>
      <c r="DL116" s="828">
        <v>
1009997</v>
      </c>
      <c r="DM116" s="826"/>
      <c r="DN116" s="826"/>
      <c r="DO116" s="826"/>
      <c r="DP116" s="827"/>
      <c r="DQ116" s="828">
        <v>
449433</v>
      </c>
      <c r="DR116" s="826"/>
      <c r="DS116" s="826"/>
      <c r="DT116" s="826"/>
      <c r="DU116" s="827"/>
      <c r="DV116" s="873">
        <v>
0.4</v>
      </c>
      <c r="DW116" s="874"/>
      <c r="DX116" s="874"/>
      <c r="DY116" s="874"/>
      <c r="DZ116" s="875"/>
    </row>
    <row r="117" spans="1:130" s="248" customFormat="1" ht="26.25" customHeight="1" x14ac:dyDescent="0.15">
      <c r="A117" s="950" t="s">
        <v>
183</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
444</v>
      </c>
      <c r="Z117" s="952"/>
      <c r="AA117" s="957">
        <v>
4768368</v>
      </c>
      <c r="AB117" s="958"/>
      <c r="AC117" s="958"/>
      <c r="AD117" s="958"/>
      <c r="AE117" s="959"/>
      <c r="AF117" s="960">
        <v>
3053918</v>
      </c>
      <c r="AG117" s="958"/>
      <c r="AH117" s="958"/>
      <c r="AI117" s="958"/>
      <c r="AJ117" s="959"/>
      <c r="AK117" s="960">
        <v>
7607789</v>
      </c>
      <c r="AL117" s="958"/>
      <c r="AM117" s="958"/>
      <c r="AN117" s="958"/>
      <c r="AO117" s="959"/>
      <c r="AP117" s="961"/>
      <c r="AQ117" s="962"/>
      <c r="AR117" s="962"/>
      <c r="AS117" s="962"/>
      <c r="AT117" s="963"/>
      <c r="AU117" s="985"/>
      <c r="AV117" s="986"/>
      <c r="AW117" s="986"/>
      <c r="AX117" s="986"/>
      <c r="AY117" s="986"/>
      <c r="AZ117" s="912" t="s">
        <v>
445</v>
      </c>
      <c r="BA117" s="913"/>
      <c r="BB117" s="913"/>
      <c r="BC117" s="913"/>
      <c r="BD117" s="913"/>
      <c r="BE117" s="913"/>
      <c r="BF117" s="913"/>
      <c r="BG117" s="913"/>
      <c r="BH117" s="913"/>
      <c r="BI117" s="913"/>
      <c r="BJ117" s="913"/>
      <c r="BK117" s="913"/>
      <c r="BL117" s="913"/>
      <c r="BM117" s="913"/>
      <c r="BN117" s="913"/>
      <c r="BO117" s="913"/>
      <c r="BP117" s="914"/>
      <c r="BQ117" s="862" t="s">
        <v>
228</v>
      </c>
      <c r="BR117" s="863"/>
      <c r="BS117" s="863"/>
      <c r="BT117" s="863"/>
      <c r="BU117" s="863"/>
      <c r="BV117" s="863" t="s">
        <v>
228</v>
      </c>
      <c r="BW117" s="863"/>
      <c r="BX117" s="863"/>
      <c r="BY117" s="863"/>
      <c r="BZ117" s="863"/>
      <c r="CA117" s="863" t="s">
        <v>
228</v>
      </c>
      <c r="CB117" s="863"/>
      <c r="CC117" s="863"/>
      <c r="CD117" s="863"/>
      <c r="CE117" s="863"/>
      <c r="CF117" s="924" t="s">
        <v>
228</v>
      </c>
      <c r="CG117" s="925"/>
      <c r="CH117" s="925"/>
      <c r="CI117" s="925"/>
      <c r="CJ117" s="925"/>
      <c r="CK117" s="980"/>
      <c r="CL117" s="867"/>
      <c r="CM117" s="870" t="s">
        <v>
446</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
228</v>
      </c>
      <c r="DH117" s="826"/>
      <c r="DI117" s="826"/>
      <c r="DJ117" s="826"/>
      <c r="DK117" s="827"/>
      <c r="DL117" s="828" t="s">
        <v>
228</v>
      </c>
      <c r="DM117" s="826"/>
      <c r="DN117" s="826"/>
      <c r="DO117" s="826"/>
      <c r="DP117" s="827"/>
      <c r="DQ117" s="828" t="s">
        <v>
228</v>
      </c>
      <c r="DR117" s="826"/>
      <c r="DS117" s="826"/>
      <c r="DT117" s="826"/>
      <c r="DU117" s="827"/>
      <c r="DV117" s="873" t="s">
        <v>
228</v>
      </c>
      <c r="DW117" s="874"/>
      <c r="DX117" s="874"/>
      <c r="DY117" s="874"/>
      <c r="DZ117" s="875"/>
    </row>
    <row r="118" spans="1:130" s="248" customFormat="1" ht="26.25" customHeight="1" x14ac:dyDescent="0.15">
      <c r="A118" s="950" t="s">
        <v>
418</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
415</v>
      </c>
      <c r="AB118" s="951"/>
      <c r="AC118" s="951"/>
      <c r="AD118" s="951"/>
      <c r="AE118" s="952"/>
      <c r="AF118" s="953" t="s">
        <v>
416</v>
      </c>
      <c r="AG118" s="951"/>
      <c r="AH118" s="951"/>
      <c r="AI118" s="951"/>
      <c r="AJ118" s="952"/>
      <c r="AK118" s="953" t="s">
        <v>
301</v>
      </c>
      <c r="AL118" s="951"/>
      <c r="AM118" s="951"/>
      <c r="AN118" s="951"/>
      <c r="AO118" s="952"/>
      <c r="AP118" s="954" t="s">
        <v>
417</v>
      </c>
      <c r="AQ118" s="955"/>
      <c r="AR118" s="955"/>
      <c r="AS118" s="955"/>
      <c r="AT118" s="956"/>
      <c r="AU118" s="985"/>
      <c r="AV118" s="986"/>
      <c r="AW118" s="986"/>
      <c r="AX118" s="986"/>
      <c r="AY118" s="986"/>
      <c r="AZ118" s="928" t="s">
        <v>
447</v>
      </c>
      <c r="BA118" s="929"/>
      <c r="BB118" s="929"/>
      <c r="BC118" s="929"/>
      <c r="BD118" s="929"/>
      <c r="BE118" s="929"/>
      <c r="BF118" s="929"/>
      <c r="BG118" s="929"/>
      <c r="BH118" s="929"/>
      <c r="BI118" s="929"/>
      <c r="BJ118" s="929"/>
      <c r="BK118" s="929"/>
      <c r="BL118" s="929"/>
      <c r="BM118" s="929"/>
      <c r="BN118" s="929"/>
      <c r="BO118" s="929"/>
      <c r="BP118" s="930"/>
      <c r="BQ118" s="931" t="s">
        <v>
228</v>
      </c>
      <c r="BR118" s="894"/>
      <c r="BS118" s="894"/>
      <c r="BT118" s="894"/>
      <c r="BU118" s="894"/>
      <c r="BV118" s="894" t="s">
        <v>
228</v>
      </c>
      <c r="BW118" s="894"/>
      <c r="BX118" s="894"/>
      <c r="BY118" s="894"/>
      <c r="BZ118" s="894"/>
      <c r="CA118" s="894" t="s">
        <v>
228</v>
      </c>
      <c r="CB118" s="894"/>
      <c r="CC118" s="894"/>
      <c r="CD118" s="894"/>
      <c r="CE118" s="894"/>
      <c r="CF118" s="924" t="s">
        <v>
228</v>
      </c>
      <c r="CG118" s="925"/>
      <c r="CH118" s="925"/>
      <c r="CI118" s="925"/>
      <c r="CJ118" s="925"/>
      <c r="CK118" s="980"/>
      <c r="CL118" s="867"/>
      <c r="CM118" s="870" t="s">
        <v>
448</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
228</v>
      </c>
      <c r="DH118" s="826"/>
      <c r="DI118" s="826"/>
      <c r="DJ118" s="826"/>
      <c r="DK118" s="827"/>
      <c r="DL118" s="828" t="s">
        <v>
228</v>
      </c>
      <c r="DM118" s="826"/>
      <c r="DN118" s="826"/>
      <c r="DO118" s="826"/>
      <c r="DP118" s="827"/>
      <c r="DQ118" s="828" t="s">
        <v>
228</v>
      </c>
      <c r="DR118" s="826"/>
      <c r="DS118" s="826"/>
      <c r="DT118" s="826"/>
      <c r="DU118" s="827"/>
      <c r="DV118" s="873" t="s">
        <v>
228</v>
      </c>
      <c r="DW118" s="874"/>
      <c r="DX118" s="874"/>
      <c r="DY118" s="874"/>
      <c r="DZ118" s="875"/>
    </row>
    <row r="119" spans="1:130" s="248" customFormat="1" ht="26.25" customHeight="1" x14ac:dyDescent="0.15">
      <c r="A119" s="864" t="s">
        <v>
421</v>
      </c>
      <c r="B119" s="865"/>
      <c r="C119" s="940" t="s">
        <v>
422</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
228</v>
      </c>
      <c r="AB119" s="944"/>
      <c r="AC119" s="944"/>
      <c r="AD119" s="944"/>
      <c r="AE119" s="945"/>
      <c r="AF119" s="946" t="s">
        <v>
228</v>
      </c>
      <c r="AG119" s="944"/>
      <c r="AH119" s="944"/>
      <c r="AI119" s="944"/>
      <c r="AJ119" s="945"/>
      <c r="AK119" s="946" t="s">
        <v>
228</v>
      </c>
      <c r="AL119" s="944"/>
      <c r="AM119" s="944"/>
      <c r="AN119" s="944"/>
      <c r="AO119" s="945"/>
      <c r="AP119" s="947" t="s">
        <v>
228</v>
      </c>
      <c r="AQ119" s="948"/>
      <c r="AR119" s="948"/>
      <c r="AS119" s="948"/>
      <c r="AT119" s="949"/>
      <c r="AU119" s="987"/>
      <c r="AV119" s="988"/>
      <c r="AW119" s="988"/>
      <c r="AX119" s="988"/>
      <c r="AY119" s="988"/>
      <c r="AZ119" s="279" t="s">
        <v>
183</v>
      </c>
      <c r="BA119" s="279"/>
      <c r="BB119" s="279"/>
      <c r="BC119" s="279"/>
      <c r="BD119" s="279"/>
      <c r="BE119" s="279"/>
      <c r="BF119" s="279"/>
      <c r="BG119" s="279"/>
      <c r="BH119" s="279"/>
      <c r="BI119" s="279"/>
      <c r="BJ119" s="279"/>
      <c r="BK119" s="279"/>
      <c r="BL119" s="279"/>
      <c r="BM119" s="279"/>
      <c r="BN119" s="279"/>
      <c r="BO119" s="926" t="s">
        <v>
449</v>
      </c>
      <c r="BP119" s="927"/>
      <c r="BQ119" s="931">
        <v>
48251845</v>
      </c>
      <c r="BR119" s="894"/>
      <c r="BS119" s="894"/>
      <c r="BT119" s="894"/>
      <c r="BU119" s="894"/>
      <c r="BV119" s="894">
        <v>
47233196</v>
      </c>
      <c r="BW119" s="894"/>
      <c r="BX119" s="894"/>
      <c r="BY119" s="894"/>
      <c r="BZ119" s="894"/>
      <c r="CA119" s="894">
        <v>
42700516</v>
      </c>
      <c r="CB119" s="894"/>
      <c r="CC119" s="894"/>
      <c r="CD119" s="894"/>
      <c r="CE119" s="894"/>
      <c r="CF119" s="792"/>
      <c r="CG119" s="793"/>
      <c r="CH119" s="793"/>
      <c r="CI119" s="793"/>
      <c r="CJ119" s="883"/>
      <c r="CK119" s="981"/>
      <c r="CL119" s="869"/>
      <c r="CM119" s="887" t="s">
        <v>
450</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t="s">
        <v>
228</v>
      </c>
      <c r="DH119" s="809"/>
      <c r="DI119" s="809"/>
      <c r="DJ119" s="809"/>
      <c r="DK119" s="810"/>
      <c r="DL119" s="811" t="s">
        <v>
228</v>
      </c>
      <c r="DM119" s="809"/>
      <c r="DN119" s="809"/>
      <c r="DO119" s="809"/>
      <c r="DP119" s="810"/>
      <c r="DQ119" s="811" t="s">
        <v>
228</v>
      </c>
      <c r="DR119" s="809"/>
      <c r="DS119" s="809"/>
      <c r="DT119" s="809"/>
      <c r="DU119" s="810"/>
      <c r="DV119" s="897" t="s">
        <v>
228</v>
      </c>
      <c r="DW119" s="898"/>
      <c r="DX119" s="898"/>
      <c r="DY119" s="898"/>
      <c r="DZ119" s="899"/>
    </row>
    <row r="120" spans="1:130" s="248" customFormat="1" ht="26.25" customHeight="1" x14ac:dyDescent="0.15">
      <c r="A120" s="866"/>
      <c r="B120" s="867"/>
      <c r="C120" s="870" t="s">
        <v>
426</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
228</v>
      </c>
      <c r="AB120" s="826"/>
      <c r="AC120" s="826"/>
      <c r="AD120" s="826"/>
      <c r="AE120" s="827"/>
      <c r="AF120" s="828" t="s">
        <v>
228</v>
      </c>
      <c r="AG120" s="826"/>
      <c r="AH120" s="826"/>
      <c r="AI120" s="826"/>
      <c r="AJ120" s="827"/>
      <c r="AK120" s="828" t="s">
        <v>
228</v>
      </c>
      <c r="AL120" s="826"/>
      <c r="AM120" s="826"/>
      <c r="AN120" s="826"/>
      <c r="AO120" s="827"/>
      <c r="AP120" s="873" t="s">
        <v>
228</v>
      </c>
      <c r="AQ120" s="874"/>
      <c r="AR120" s="874"/>
      <c r="AS120" s="874"/>
      <c r="AT120" s="875"/>
      <c r="AU120" s="932" t="s">
        <v>
451</v>
      </c>
      <c r="AV120" s="933"/>
      <c r="AW120" s="933"/>
      <c r="AX120" s="933"/>
      <c r="AY120" s="934"/>
      <c r="AZ120" s="909" t="s">
        <v>
452</v>
      </c>
      <c r="BA120" s="854"/>
      <c r="BB120" s="854"/>
      <c r="BC120" s="854"/>
      <c r="BD120" s="854"/>
      <c r="BE120" s="854"/>
      <c r="BF120" s="854"/>
      <c r="BG120" s="854"/>
      <c r="BH120" s="854"/>
      <c r="BI120" s="854"/>
      <c r="BJ120" s="854"/>
      <c r="BK120" s="854"/>
      <c r="BL120" s="854"/>
      <c r="BM120" s="854"/>
      <c r="BN120" s="854"/>
      <c r="BO120" s="854"/>
      <c r="BP120" s="855"/>
      <c r="BQ120" s="910">
        <v>
130515876</v>
      </c>
      <c r="BR120" s="891"/>
      <c r="BS120" s="891"/>
      <c r="BT120" s="891"/>
      <c r="BU120" s="891"/>
      <c r="BV120" s="891">
        <v>
136735632</v>
      </c>
      <c r="BW120" s="891"/>
      <c r="BX120" s="891"/>
      <c r="BY120" s="891"/>
      <c r="BZ120" s="891"/>
      <c r="CA120" s="891">
        <v>
134016263</v>
      </c>
      <c r="CB120" s="891"/>
      <c r="CC120" s="891"/>
      <c r="CD120" s="891"/>
      <c r="CE120" s="891"/>
      <c r="CF120" s="915">
        <v>
119.5</v>
      </c>
      <c r="CG120" s="916"/>
      <c r="CH120" s="916"/>
      <c r="CI120" s="916"/>
      <c r="CJ120" s="916"/>
      <c r="CK120" s="917" t="s">
        <v>
453</v>
      </c>
      <c r="CL120" s="901"/>
      <c r="CM120" s="901"/>
      <c r="CN120" s="901"/>
      <c r="CO120" s="902"/>
      <c r="CP120" s="921" t="s">
        <v>
400</v>
      </c>
      <c r="CQ120" s="922"/>
      <c r="CR120" s="922"/>
      <c r="CS120" s="922"/>
      <c r="CT120" s="922"/>
      <c r="CU120" s="922"/>
      <c r="CV120" s="922"/>
      <c r="CW120" s="922"/>
      <c r="CX120" s="922"/>
      <c r="CY120" s="922"/>
      <c r="CZ120" s="922"/>
      <c r="DA120" s="922"/>
      <c r="DB120" s="922"/>
      <c r="DC120" s="922"/>
      <c r="DD120" s="922"/>
      <c r="DE120" s="922"/>
      <c r="DF120" s="923"/>
      <c r="DG120" s="910">
        <v>
168765</v>
      </c>
      <c r="DH120" s="891"/>
      <c r="DI120" s="891"/>
      <c r="DJ120" s="891"/>
      <c r="DK120" s="891"/>
      <c r="DL120" s="891">
        <v>
168765</v>
      </c>
      <c r="DM120" s="891"/>
      <c r="DN120" s="891"/>
      <c r="DO120" s="891"/>
      <c r="DP120" s="891"/>
      <c r="DQ120" s="891">
        <v>
121229</v>
      </c>
      <c r="DR120" s="891"/>
      <c r="DS120" s="891"/>
      <c r="DT120" s="891"/>
      <c r="DU120" s="891"/>
      <c r="DV120" s="892">
        <v>
0.1</v>
      </c>
      <c r="DW120" s="892"/>
      <c r="DX120" s="892"/>
      <c r="DY120" s="892"/>
      <c r="DZ120" s="893"/>
    </row>
    <row r="121" spans="1:130" s="248" customFormat="1" ht="26.25" customHeight="1" x14ac:dyDescent="0.15">
      <c r="A121" s="866"/>
      <c r="B121" s="867"/>
      <c r="C121" s="912" t="s">
        <v>
454</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
228</v>
      </c>
      <c r="AB121" s="826"/>
      <c r="AC121" s="826"/>
      <c r="AD121" s="826"/>
      <c r="AE121" s="827"/>
      <c r="AF121" s="828" t="s">
        <v>
228</v>
      </c>
      <c r="AG121" s="826"/>
      <c r="AH121" s="826"/>
      <c r="AI121" s="826"/>
      <c r="AJ121" s="827"/>
      <c r="AK121" s="828" t="s">
        <v>
228</v>
      </c>
      <c r="AL121" s="826"/>
      <c r="AM121" s="826"/>
      <c r="AN121" s="826"/>
      <c r="AO121" s="827"/>
      <c r="AP121" s="873" t="s">
        <v>
228</v>
      </c>
      <c r="AQ121" s="874"/>
      <c r="AR121" s="874"/>
      <c r="AS121" s="874"/>
      <c r="AT121" s="875"/>
      <c r="AU121" s="935"/>
      <c r="AV121" s="936"/>
      <c r="AW121" s="936"/>
      <c r="AX121" s="936"/>
      <c r="AY121" s="937"/>
      <c r="AZ121" s="861" t="s">
        <v>
455</v>
      </c>
      <c r="BA121" s="796"/>
      <c r="BB121" s="796"/>
      <c r="BC121" s="796"/>
      <c r="BD121" s="796"/>
      <c r="BE121" s="796"/>
      <c r="BF121" s="796"/>
      <c r="BG121" s="796"/>
      <c r="BH121" s="796"/>
      <c r="BI121" s="796"/>
      <c r="BJ121" s="796"/>
      <c r="BK121" s="796"/>
      <c r="BL121" s="796"/>
      <c r="BM121" s="796"/>
      <c r="BN121" s="796"/>
      <c r="BO121" s="796"/>
      <c r="BP121" s="797"/>
      <c r="BQ121" s="862">
        <v>
7016085</v>
      </c>
      <c r="BR121" s="863"/>
      <c r="BS121" s="863"/>
      <c r="BT121" s="863"/>
      <c r="BU121" s="863"/>
      <c r="BV121" s="863">
        <v>
6916229</v>
      </c>
      <c r="BW121" s="863"/>
      <c r="BX121" s="863"/>
      <c r="BY121" s="863"/>
      <c r="BZ121" s="863"/>
      <c r="CA121" s="863">
        <v>
6990723</v>
      </c>
      <c r="CB121" s="863"/>
      <c r="CC121" s="863"/>
      <c r="CD121" s="863"/>
      <c r="CE121" s="863"/>
      <c r="CF121" s="924">
        <v>
6.2</v>
      </c>
      <c r="CG121" s="925"/>
      <c r="CH121" s="925"/>
      <c r="CI121" s="925"/>
      <c r="CJ121" s="925"/>
      <c r="CK121" s="918"/>
      <c r="CL121" s="904"/>
      <c r="CM121" s="904"/>
      <c r="CN121" s="904"/>
      <c r="CO121" s="905"/>
      <c r="CP121" s="884" t="s">
        <v>
399</v>
      </c>
      <c r="CQ121" s="885"/>
      <c r="CR121" s="885"/>
      <c r="CS121" s="885"/>
      <c r="CT121" s="885"/>
      <c r="CU121" s="885"/>
      <c r="CV121" s="885"/>
      <c r="CW121" s="885"/>
      <c r="CX121" s="885"/>
      <c r="CY121" s="885"/>
      <c r="CZ121" s="885"/>
      <c r="DA121" s="885"/>
      <c r="DB121" s="885"/>
      <c r="DC121" s="885"/>
      <c r="DD121" s="885"/>
      <c r="DE121" s="885"/>
      <c r="DF121" s="886"/>
      <c r="DG121" s="862" t="s">
        <v>
228</v>
      </c>
      <c r="DH121" s="863"/>
      <c r="DI121" s="863"/>
      <c r="DJ121" s="863"/>
      <c r="DK121" s="863"/>
      <c r="DL121" s="863" t="s">
        <v>
228</v>
      </c>
      <c r="DM121" s="863"/>
      <c r="DN121" s="863"/>
      <c r="DO121" s="863"/>
      <c r="DP121" s="863"/>
      <c r="DQ121" s="863" t="s">
        <v>
228</v>
      </c>
      <c r="DR121" s="863"/>
      <c r="DS121" s="863"/>
      <c r="DT121" s="863"/>
      <c r="DU121" s="863"/>
      <c r="DV121" s="840" t="s">
        <v>
228</v>
      </c>
      <c r="DW121" s="840"/>
      <c r="DX121" s="840"/>
      <c r="DY121" s="840"/>
      <c r="DZ121" s="841"/>
    </row>
    <row r="122" spans="1:130" s="248" customFormat="1" ht="26.25" customHeight="1" x14ac:dyDescent="0.15">
      <c r="A122" s="866"/>
      <c r="B122" s="867"/>
      <c r="C122" s="870" t="s">
        <v>
437</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
228</v>
      </c>
      <c r="AB122" s="826"/>
      <c r="AC122" s="826"/>
      <c r="AD122" s="826"/>
      <c r="AE122" s="827"/>
      <c r="AF122" s="828" t="s">
        <v>
228</v>
      </c>
      <c r="AG122" s="826"/>
      <c r="AH122" s="826"/>
      <c r="AI122" s="826"/>
      <c r="AJ122" s="827"/>
      <c r="AK122" s="828" t="s">
        <v>
228</v>
      </c>
      <c r="AL122" s="826"/>
      <c r="AM122" s="826"/>
      <c r="AN122" s="826"/>
      <c r="AO122" s="827"/>
      <c r="AP122" s="873" t="s">
        <v>
228</v>
      </c>
      <c r="AQ122" s="874"/>
      <c r="AR122" s="874"/>
      <c r="AS122" s="874"/>
      <c r="AT122" s="875"/>
      <c r="AU122" s="935"/>
      <c r="AV122" s="936"/>
      <c r="AW122" s="936"/>
      <c r="AX122" s="936"/>
      <c r="AY122" s="937"/>
      <c r="AZ122" s="928" t="s">
        <v>
456</v>
      </c>
      <c r="BA122" s="929"/>
      <c r="BB122" s="929"/>
      <c r="BC122" s="929"/>
      <c r="BD122" s="929"/>
      <c r="BE122" s="929"/>
      <c r="BF122" s="929"/>
      <c r="BG122" s="929"/>
      <c r="BH122" s="929"/>
      <c r="BI122" s="929"/>
      <c r="BJ122" s="929"/>
      <c r="BK122" s="929"/>
      <c r="BL122" s="929"/>
      <c r="BM122" s="929"/>
      <c r="BN122" s="929"/>
      <c r="BO122" s="929"/>
      <c r="BP122" s="930"/>
      <c r="BQ122" s="931">
        <v>
65619589</v>
      </c>
      <c r="BR122" s="894"/>
      <c r="BS122" s="894"/>
      <c r="BT122" s="894"/>
      <c r="BU122" s="894"/>
      <c r="BV122" s="894">
        <v>
59577793</v>
      </c>
      <c r="BW122" s="894"/>
      <c r="BX122" s="894"/>
      <c r="BY122" s="894"/>
      <c r="BZ122" s="894"/>
      <c r="CA122" s="894">
        <v>
54514478</v>
      </c>
      <c r="CB122" s="894"/>
      <c r="CC122" s="894"/>
      <c r="CD122" s="894"/>
      <c r="CE122" s="894"/>
      <c r="CF122" s="895">
        <v>
48.6</v>
      </c>
      <c r="CG122" s="896"/>
      <c r="CH122" s="896"/>
      <c r="CI122" s="896"/>
      <c r="CJ122" s="896"/>
      <c r="CK122" s="918"/>
      <c r="CL122" s="904"/>
      <c r="CM122" s="904"/>
      <c r="CN122" s="904"/>
      <c r="CO122" s="905"/>
      <c r="CP122" s="884" t="s">
        <v>
398</v>
      </c>
      <c r="CQ122" s="885"/>
      <c r="CR122" s="885"/>
      <c r="CS122" s="885"/>
      <c r="CT122" s="885"/>
      <c r="CU122" s="885"/>
      <c r="CV122" s="885"/>
      <c r="CW122" s="885"/>
      <c r="CX122" s="885"/>
      <c r="CY122" s="885"/>
      <c r="CZ122" s="885"/>
      <c r="DA122" s="885"/>
      <c r="DB122" s="885"/>
      <c r="DC122" s="885"/>
      <c r="DD122" s="885"/>
      <c r="DE122" s="885"/>
      <c r="DF122" s="886"/>
      <c r="DG122" s="862" t="s">
        <v>
228</v>
      </c>
      <c r="DH122" s="863"/>
      <c r="DI122" s="863"/>
      <c r="DJ122" s="863"/>
      <c r="DK122" s="863"/>
      <c r="DL122" s="863" t="s">
        <v>
228</v>
      </c>
      <c r="DM122" s="863"/>
      <c r="DN122" s="863"/>
      <c r="DO122" s="863"/>
      <c r="DP122" s="863"/>
      <c r="DQ122" s="863" t="s">
        <v>
228</v>
      </c>
      <c r="DR122" s="863"/>
      <c r="DS122" s="863"/>
      <c r="DT122" s="863"/>
      <c r="DU122" s="863"/>
      <c r="DV122" s="840" t="s">
        <v>
228</v>
      </c>
      <c r="DW122" s="840"/>
      <c r="DX122" s="840"/>
      <c r="DY122" s="840"/>
      <c r="DZ122" s="841"/>
    </row>
    <row r="123" spans="1:130" s="248" customFormat="1" ht="26.25" customHeight="1" x14ac:dyDescent="0.15">
      <c r="A123" s="866"/>
      <c r="B123" s="867"/>
      <c r="C123" s="870" t="s">
        <v>
443</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v>
60014</v>
      </c>
      <c r="AB123" s="826"/>
      <c r="AC123" s="826"/>
      <c r="AD123" s="826"/>
      <c r="AE123" s="827"/>
      <c r="AF123" s="828">
        <v>
109898</v>
      </c>
      <c r="AG123" s="826"/>
      <c r="AH123" s="826"/>
      <c r="AI123" s="826"/>
      <c r="AJ123" s="827"/>
      <c r="AK123" s="828">
        <v>
154027</v>
      </c>
      <c r="AL123" s="826"/>
      <c r="AM123" s="826"/>
      <c r="AN123" s="826"/>
      <c r="AO123" s="827"/>
      <c r="AP123" s="873">
        <v>
0.1</v>
      </c>
      <c r="AQ123" s="874"/>
      <c r="AR123" s="874"/>
      <c r="AS123" s="874"/>
      <c r="AT123" s="875"/>
      <c r="AU123" s="938"/>
      <c r="AV123" s="939"/>
      <c r="AW123" s="939"/>
      <c r="AX123" s="939"/>
      <c r="AY123" s="939"/>
      <c r="AZ123" s="279" t="s">
        <v>
183</v>
      </c>
      <c r="BA123" s="279"/>
      <c r="BB123" s="279"/>
      <c r="BC123" s="279"/>
      <c r="BD123" s="279"/>
      <c r="BE123" s="279"/>
      <c r="BF123" s="279"/>
      <c r="BG123" s="279"/>
      <c r="BH123" s="279"/>
      <c r="BI123" s="279"/>
      <c r="BJ123" s="279"/>
      <c r="BK123" s="279"/>
      <c r="BL123" s="279"/>
      <c r="BM123" s="279"/>
      <c r="BN123" s="279"/>
      <c r="BO123" s="926" t="s">
        <v>
457</v>
      </c>
      <c r="BP123" s="927"/>
      <c r="BQ123" s="881">
        <v>
203151550</v>
      </c>
      <c r="BR123" s="882"/>
      <c r="BS123" s="882"/>
      <c r="BT123" s="882"/>
      <c r="BU123" s="882"/>
      <c r="BV123" s="882">
        <v>
203229654</v>
      </c>
      <c r="BW123" s="882"/>
      <c r="BX123" s="882"/>
      <c r="BY123" s="882"/>
      <c r="BZ123" s="882"/>
      <c r="CA123" s="882">
        <v>
195521464</v>
      </c>
      <c r="CB123" s="882"/>
      <c r="CC123" s="882"/>
      <c r="CD123" s="882"/>
      <c r="CE123" s="882"/>
      <c r="CF123" s="792"/>
      <c r="CG123" s="793"/>
      <c r="CH123" s="793"/>
      <c r="CI123" s="793"/>
      <c r="CJ123" s="883"/>
      <c r="CK123" s="918"/>
      <c r="CL123" s="904"/>
      <c r="CM123" s="904"/>
      <c r="CN123" s="904"/>
      <c r="CO123" s="905"/>
      <c r="CP123" s="884" t="s">
        <v>
458</v>
      </c>
      <c r="CQ123" s="885"/>
      <c r="CR123" s="885"/>
      <c r="CS123" s="885"/>
      <c r="CT123" s="885"/>
      <c r="CU123" s="885"/>
      <c r="CV123" s="885"/>
      <c r="CW123" s="885"/>
      <c r="CX123" s="885"/>
      <c r="CY123" s="885"/>
      <c r="CZ123" s="885"/>
      <c r="DA123" s="885"/>
      <c r="DB123" s="885"/>
      <c r="DC123" s="885"/>
      <c r="DD123" s="885"/>
      <c r="DE123" s="885"/>
      <c r="DF123" s="886"/>
      <c r="DG123" s="825" t="s">
        <v>
228</v>
      </c>
      <c r="DH123" s="826"/>
      <c r="DI123" s="826"/>
      <c r="DJ123" s="826"/>
      <c r="DK123" s="827"/>
      <c r="DL123" s="828" t="s">
        <v>
228</v>
      </c>
      <c r="DM123" s="826"/>
      <c r="DN123" s="826"/>
      <c r="DO123" s="826"/>
      <c r="DP123" s="827"/>
      <c r="DQ123" s="828" t="s">
        <v>
228</v>
      </c>
      <c r="DR123" s="826"/>
      <c r="DS123" s="826"/>
      <c r="DT123" s="826"/>
      <c r="DU123" s="827"/>
      <c r="DV123" s="873" t="s">
        <v>
228</v>
      </c>
      <c r="DW123" s="874"/>
      <c r="DX123" s="874"/>
      <c r="DY123" s="874"/>
      <c r="DZ123" s="875"/>
    </row>
    <row r="124" spans="1:130" s="248" customFormat="1" ht="26.25" customHeight="1" thickBot="1" x14ac:dyDescent="0.2">
      <c r="A124" s="866"/>
      <c r="B124" s="867"/>
      <c r="C124" s="870" t="s">
        <v>
446</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
228</v>
      </c>
      <c r="AB124" s="826"/>
      <c r="AC124" s="826"/>
      <c r="AD124" s="826"/>
      <c r="AE124" s="827"/>
      <c r="AF124" s="828" t="s">
        <v>
228</v>
      </c>
      <c r="AG124" s="826"/>
      <c r="AH124" s="826"/>
      <c r="AI124" s="826"/>
      <c r="AJ124" s="827"/>
      <c r="AK124" s="828" t="s">
        <v>
228</v>
      </c>
      <c r="AL124" s="826"/>
      <c r="AM124" s="826"/>
      <c r="AN124" s="826"/>
      <c r="AO124" s="827"/>
      <c r="AP124" s="873" t="s">
        <v>
228</v>
      </c>
      <c r="AQ124" s="874"/>
      <c r="AR124" s="874"/>
      <c r="AS124" s="874"/>
      <c r="AT124" s="875"/>
      <c r="AU124" s="876" t="s">
        <v>
459</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t="s">
        <v>
228</v>
      </c>
      <c r="BR124" s="880"/>
      <c r="BS124" s="880"/>
      <c r="BT124" s="880"/>
      <c r="BU124" s="880"/>
      <c r="BV124" s="880" t="s">
        <v>
228</v>
      </c>
      <c r="BW124" s="880"/>
      <c r="BX124" s="880"/>
      <c r="BY124" s="880"/>
      <c r="BZ124" s="880"/>
      <c r="CA124" s="880" t="s">
        <v>
228</v>
      </c>
      <c r="CB124" s="880"/>
      <c r="CC124" s="880"/>
      <c r="CD124" s="880"/>
      <c r="CE124" s="880"/>
      <c r="CF124" s="770"/>
      <c r="CG124" s="771"/>
      <c r="CH124" s="771"/>
      <c r="CI124" s="771"/>
      <c r="CJ124" s="911"/>
      <c r="CK124" s="919"/>
      <c r="CL124" s="919"/>
      <c r="CM124" s="919"/>
      <c r="CN124" s="919"/>
      <c r="CO124" s="920"/>
      <c r="CP124" s="884" t="s">
        <v>
460</v>
      </c>
      <c r="CQ124" s="885"/>
      <c r="CR124" s="885"/>
      <c r="CS124" s="885"/>
      <c r="CT124" s="885"/>
      <c r="CU124" s="885"/>
      <c r="CV124" s="885"/>
      <c r="CW124" s="885"/>
      <c r="CX124" s="885"/>
      <c r="CY124" s="885"/>
      <c r="CZ124" s="885"/>
      <c r="DA124" s="885"/>
      <c r="DB124" s="885"/>
      <c r="DC124" s="885"/>
      <c r="DD124" s="885"/>
      <c r="DE124" s="885"/>
      <c r="DF124" s="886"/>
      <c r="DG124" s="808" t="s">
        <v>
228</v>
      </c>
      <c r="DH124" s="809"/>
      <c r="DI124" s="809"/>
      <c r="DJ124" s="809"/>
      <c r="DK124" s="810"/>
      <c r="DL124" s="811" t="s">
        <v>
228</v>
      </c>
      <c r="DM124" s="809"/>
      <c r="DN124" s="809"/>
      <c r="DO124" s="809"/>
      <c r="DP124" s="810"/>
      <c r="DQ124" s="811" t="s">
        <v>
228</v>
      </c>
      <c r="DR124" s="809"/>
      <c r="DS124" s="809"/>
      <c r="DT124" s="809"/>
      <c r="DU124" s="810"/>
      <c r="DV124" s="897" t="s">
        <v>
461</v>
      </c>
      <c r="DW124" s="898"/>
      <c r="DX124" s="898"/>
      <c r="DY124" s="898"/>
      <c r="DZ124" s="899"/>
    </row>
    <row r="125" spans="1:130" s="248" customFormat="1" ht="26.25" customHeight="1" x14ac:dyDescent="0.15">
      <c r="A125" s="866"/>
      <c r="B125" s="867"/>
      <c r="C125" s="870" t="s">
        <v>
448</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
461</v>
      </c>
      <c r="AB125" s="826"/>
      <c r="AC125" s="826"/>
      <c r="AD125" s="826"/>
      <c r="AE125" s="827"/>
      <c r="AF125" s="828" t="s">
        <v>
228</v>
      </c>
      <c r="AG125" s="826"/>
      <c r="AH125" s="826"/>
      <c r="AI125" s="826"/>
      <c r="AJ125" s="827"/>
      <c r="AK125" s="828" t="s">
        <v>
228</v>
      </c>
      <c r="AL125" s="826"/>
      <c r="AM125" s="826"/>
      <c r="AN125" s="826"/>
      <c r="AO125" s="827"/>
      <c r="AP125" s="873" t="s">
        <v>
462</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
463</v>
      </c>
      <c r="CL125" s="901"/>
      <c r="CM125" s="901"/>
      <c r="CN125" s="901"/>
      <c r="CO125" s="902"/>
      <c r="CP125" s="909" t="s">
        <v>
464</v>
      </c>
      <c r="CQ125" s="854"/>
      <c r="CR125" s="854"/>
      <c r="CS125" s="854"/>
      <c r="CT125" s="854"/>
      <c r="CU125" s="854"/>
      <c r="CV125" s="854"/>
      <c r="CW125" s="854"/>
      <c r="CX125" s="854"/>
      <c r="CY125" s="854"/>
      <c r="CZ125" s="854"/>
      <c r="DA125" s="854"/>
      <c r="DB125" s="854"/>
      <c r="DC125" s="854"/>
      <c r="DD125" s="854"/>
      <c r="DE125" s="854"/>
      <c r="DF125" s="855"/>
      <c r="DG125" s="910" t="s">
        <v>
228</v>
      </c>
      <c r="DH125" s="891"/>
      <c r="DI125" s="891"/>
      <c r="DJ125" s="891"/>
      <c r="DK125" s="891"/>
      <c r="DL125" s="891" t="s">
        <v>
228</v>
      </c>
      <c r="DM125" s="891"/>
      <c r="DN125" s="891"/>
      <c r="DO125" s="891"/>
      <c r="DP125" s="891"/>
      <c r="DQ125" s="891" t="s">
        <v>
228</v>
      </c>
      <c r="DR125" s="891"/>
      <c r="DS125" s="891"/>
      <c r="DT125" s="891"/>
      <c r="DU125" s="891"/>
      <c r="DV125" s="892" t="s">
        <v>
228</v>
      </c>
      <c r="DW125" s="892"/>
      <c r="DX125" s="892"/>
      <c r="DY125" s="892"/>
      <c r="DZ125" s="893"/>
    </row>
    <row r="126" spans="1:130" s="248" customFormat="1" ht="26.25" customHeight="1" thickBot="1" x14ac:dyDescent="0.2">
      <c r="A126" s="866"/>
      <c r="B126" s="867"/>
      <c r="C126" s="870" t="s">
        <v>
450</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v>
2717600</v>
      </c>
      <c r="AB126" s="826"/>
      <c r="AC126" s="826"/>
      <c r="AD126" s="826"/>
      <c r="AE126" s="827"/>
      <c r="AF126" s="828">
        <v>
1712250</v>
      </c>
      <c r="AG126" s="826"/>
      <c r="AH126" s="826"/>
      <c r="AI126" s="826"/>
      <c r="AJ126" s="827"/>
      <c r="AK126" s="828">
        <v>
6146693</v>
      </c>
      <c r="AL126" s="826"/>
      <c r="AM126" s="826"/>
      <c r="AN126" s="826"/>
      <c r="AO126" s="827"/>
      <c r="AP126" s="873">
        <v>
5.5</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
465</v>
      </c>
      <c r="CQ126" s="796"/>
      <c r="CR126" s="796"/>
      <c r="CS126" s="796"/>
      <c r="CT126" s="796"/>
      <c r="CU126" s="796"/>
      <c r="CV126" s="796"/>
      <c r="CW126" s="796"/>
      <c r="CX126" s="796"/>
      <c r="CY126" s="796"/>
      <c r="CZ126" s="796"/>
      <c r="DA126" s="796"/>
      <c r="DB126" s="796"/>
      <c r="DC126" s="796"/>
      <c r="DD126" s="796"/>
      <c r="DE126" s="796"/>
      <c r="DF126" s="797"/>
      <c r="DG126" s="862" t="s">
        <v>
228</v>
      </c>
      <c r="DH126" s="863"/>
      <c r="DI126" s="863"/>
      <c r="DJ126" s="863"/>
      <c r="DK126" s="863"/>
      <c r="DL126" s="863" t="s">
        <v>
228</v>
      </c>
      <c r="DM126" s="863"/>
      <c r="DN126" s="863"/>
      <c r="DO126" s="863"/>
      <c r="DP126" s="863"/>
      <c r="DQ126" s="863" t="s">
        <v>
228</v>
      </c>
      <c r="DR126" s="863"/>
      <c r="DS126" s="863"/>
      <c r="DT126" s="863"/>
      <c r="DU126" s="863"/>
      <c r="DV126" s="840" t="s">
        <v>
228</v>
      </c>
      <c r="DW126" s="840"/>
      <c r="DX126" s="840"/>
      <c r="DY126" s="840"/>
      <c r="DZ126" s="841"/>
    </row>
    <row r="127" spans="1:130" s="248" customFormat="1" ht="26.25" customHeight="1" x14ac:dyDescent="0.15">
      <c r="A127" s="868"/>
      <c r="B127" s="869"/>
      <c r="C127" s="887" t="s">
        <v>
466</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t="s">
        <v>
228</v>
      </c>
      <c r="AB127" s="826"/>
      <c r="AC127" s="826"/>
      <c r="AD127" s="826"/>
      <c r="AE127" s="827"/>
      <c r="AF127" s="828" t="s">
        <v>
228</v>
      </c>
      <c r="AG127" s="826"/>
      <c r="AH127" s="826"/>
      <c r="AI127" s="826"/>
      <c r="AJ127" s="827"/>
      <c r="AK127" s="828" t="s">
        <v>
462</v>
      </c>
      <c r="AL127" s="826"/>
      <c r="AM127" s="826"/>
      <c r="AN127" s="826"/>
      <c r="AO127" s="827"/>
      <c r="AP127" s="873" t="s">
        <v>
228</v>
      </c>
      <c r="AQ127" s="874"/>
      <c r="AR127" s="874"/>
      <c r="AS127" s="874"/>
      <c r="AT127" s="875"/>
      <c r="AU127" s="284"/>
      <c r="AV127" s="284"/>
      <c r="AW127" s="284"/>
      <c r="AX127" s="890" t="s">
        <v>
467</v>
      </c>
      <c r="AY127" s="858"/>
      <c r="AZ127" s="858"/>
      <c r="BA127" s="858"/>
      <c r="BB127" s="858"/>
      <c r="BC127" s="858"/>
      <c r="BD127" s="858"/>
      <c r="BE127" s="859"/>
      <c r="BF127" s="857" t="s">
        <v>
468</v>
      </c>
      <c r="BG127" s="858"/>
      <c r="BH127" s="858"/>
      <c r="BI127" s="858"/>
      <c r="BJ127" s="858"/>
      <c r="BK127" s="858"/>
      <c r="BL127" s="859"/>
      <c r="BM127" s="857" t="s">
        <v>
469</v>
      </c>
      <c r="BN127" s="858"/>
      <c r="BO127" s="858"/>
      <c r="BP127" s="858"/>
      <c r="BQ127" s="858"/>
      <c r="BR127" s="858"/>
      <c r="BS127" s="859"/>
      <c r="BT127" s="857" t="s">
        <v>
470</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
471</v>
      </c>
      <c r="CQ127" s="796"/>
      <c r="CR127" s="796"/>
      <c r="CS127" s="796"/>
      <c r="CT127" s="796"/>
      <c r="CU127" s="796"/>
      <c r="CV127" s="796"/>
      <c r="CW127" s="796"/>
      <c r="CX127" s="796"/>
      <c r="CY127" s="796"/>
      <c r="CZ127" s="796"/>
      <c r="DA127" s="796"/>
      <c r="DB127" s="796"/>
      <c r="DC127" s="796"/>
      <c r="DD127" s="796"/>
      <c r="DE127" s="796"/>
      <c r="DF127" s="797"/>
      <c r="DG127" s="862" t="s">
        <v>
228</v>
      </c>
      <c r="DH127" s="863"/>
      <c r="DI127" s="863"/>
      <c r="DJ127" s="863"/>
      <c r="DK127" s="863"/>
      <c r="DL127" s="863" t="s">
        <v>
228</v>
      </c>
      <c r="DM127" s="863"/>
      <c r="DN127" s="863"/>
      <c r="DO127" s="863"/>
      <c r="DP127" s="863"/>
      <c r="DQ127" s="863" t="s">
        <v>
228</v>
      </c>
      <c r="DR127" s="863"/>
      <c r="DS127" s="863"/>
      <c r="DT127" s="863"/>
      <c r="DU127" s="863"/>
      <c r="DV127" s="840" t="s">
        <v>
228</v>
      </c>
      <c r="DW127" s="840"/>
      <c r="DX127" s="840"/>
      <c r="DY127" s="840"/>
      <c r="DZ127" s="841"/>
    </row>
    <row r="128" spans="1:130" s="248" customFormat="1" ht="26.25" customHeight="1" thickBot="1" x14ac:dyDescent="0.2">
      <c r="A128" s="842" t="s">
        <v>
472</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
473</v>
      </c>
      <c r="X128" s="844"/>
      <c r="Y128" s="844"/>
      <c r="Z128" s="845"/>
      <c r="AA128" s="846" t="s">
        <v>
228</v>
      </c>
      <c r="AB128" s="847"/>
      <c r="AC128" s="847"/>
      <c r="AD128" s="847"/>
      <c r="AE128" s="848"/>
      <c r="AF128" s="849" t="s">
        <v>
228</v>
      </c>
      <c r="AG128" s="847"/>
      <c r="AH128" s="847"/>
      <c r="AI128" s="847"/>
      <c r="AJ128" s="848"/>
      <c r="AK128" s="849" t="s">
        <v>
228</v>
      </c>
      <c r="AL128" s="847"/>
      <c r="AM128" s="847"/>
      <c r="AN128" s="847"/>
      <c r="AO128" s="848"/>
      <c r="AP128" s="850"/>
      <c r="AQ128" s="851"/>
      <c r="AR128" s="851"/>
      <c r="AS128" s="851"/>
      <c r="AT128" s="852"/>
      <c r="AU128" s="284"/>
      <c r="AV128" s="284"/>
      <c r="AW128" s="284"/>
      <c r="AX128" s="853" t="s">
        <v>
474</v>
      </c>
      <c r="AY128" s="854"/>
      <c r="AZ128" s="854"/>
      <c r="BA128" s="854"/>
      <c r="BB128" s="854"/>
      <c r="BC128" s="854"/>
      <c r="BD128" s="854"/>
      <c r="BE128" s="855"/>
      <c r="BF128" s="832" t="s">
        <v>
228</v>
      </c>
      <c r="BG128" s="833"/>
      <c r="BH128" s="833"/>
      <c r="BI128" s="833"/>
      <c r="BJ128" s="833"/>
      <c r="BK128" s="833"/>
      <c r="BL128" s="856"/>
      <c r="BM128" s="832">
        <v>
11.25</v>
      </c>
      <c r="BN128" s="833"/>
      <c r="BO128" s="833"/>
      <c r="BP128" s="833"/>
      <c r="BQ128" s="833"/>
      <c r="BR128" s="833"/>
      <c r="BS128" s="856"/>
      <c r="BT128" s="832">
        <v>
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
475</v>
      </c>
      <c r="CQ128" s="774"/>
      <c r="CR128" s="774"/>
      <c r="CS128" s="774"/>
      <c r="CT128" s="774"/>
      <c r="CU128" s="774"/>
      <c r="CV128" s="774"/>
      <c r="CW128" s="774"/>
      <c r="CX128" s="774"/>
      <c r="CY128" s="774"/>
      <c r="CZ128" s="774"/>
      <c r="DA128" s="774"/>
      <c r="DB128" s="774"/>
      <c r="DC128" s="774"/>
      <c r="DD128" s="774"/>
      <c r="DE128" s="774"/>
      <c r="DF128" s="775"/>
      <c r="DG128" s="836" t="s">
        <v>
228</v>
      </c>
      <c r="DH128" s="837"/>
      <c r="DI128" s="837"/>
      <c r="DJ128" s="837"/>
      <c r="DK128" s="837"/>
      <c r="DL128" s="837" t="s">
        <v>
228</v>
      </c>
      <c r="DM128" s="837"/>
      <c r="DN128" s="837"/>
      <c r="DO128" s="837"/>
      <c r="DP128" s="837"/>
      <c r="DQ128" s="837" t="s">
        <v>
228</v>
      </c>
      <c r="DR128" s="837"/>
      <c r="DS128" s="837"/>
      <c r="DT128" s="837"/>
      <c r="DU128" s="837"/>
      <c r="DV128" s="838" t="s">
        <v>
228</v>
      </c>
      <c r="DW128" s="838"/>
      <c r="DX128" s="838"/>
      <c r="DY128" s="838"/>
      <c r="DZ128" s="839"/>
    </row>
    <row r="129" spans="1:131" s="248" customFormat="1" ht="26.25" customHeight="1" x14ac:dyDescent="0.15">
      <c r="A129" s="820" t="s">
        <v>
107</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
476</v>
      </c>
      <c r="X129" s="823"/>
      <c r="Y129" s="823"/>
      <c r="Z129" s="824"/>
      <c r="AA129" s="825">
        <v>
119022991</v>
      </c>
      <c r="AB129" s="826"/>
      <c r="AC129" s="826"/>
      <c r="AD129" s="826"/>
      <c r="AE129" s="827"/>
      <c r="AF129" s="828">
        <v>
121707331</v>
      </c>
      <c r="AG129" s="826"/>
      <c r="AH129" s="826"/>
      <c r="AI129" s="826"/>
      <c r="AJ129" s="827"/>
      <c r="AK129" s="828">
        <v>
118979467</v>
      </c>
      <c r="AL129" s="826"/>
      <c r="AM129" s="826"/>
      <c r="AN129" s="826"/>
      <c r="AO129" s="827"/>
      <c r="AP129" s="829"/>
      <c r="AQ129" s="830"/>
      <c r="AR129" s="830"/>
      <c r="AS129" s="830"/>
      <c r="AT129" s="831"/>
      <c r="AU129" s="286"/>
      <c r="AV129" s="286"/>
      <c r="AW129" s="286"/>
      <c r="AX129" s="795" t="s">
        <v>
477</v>
      </c>
      <c r="AY129" s="796"/>
      <c r="AZ129" s="796"/>
      <c r="BA129" s="796"/>
      <c r="BB129" s="796"/>
      <c r="BC129" s="796"/>
      <c r="BD129" s="796"/>
      <c r="BE129" s="797"/>
      <c r="BF129" s="815" t="s">
        <v>
228</v>
      </c>
      <c r="BG129" s="816"/>
      <c r="BH129" s="816"/>
      <c r="BI129" s="816"/>
      <c r="BJ129" s="816"/>
      <c r="BK129" s="816"/>
      <c r="BL129" s="817"/>
      <c r="BM129" s="815">
        <v>
16.25</v>
      </c>
      <c r="BN129" s="816"/>
      <c r="BO129" s="816"/>
      <c r="BP129" s="816"/>
      <c r="BQ129" s="816"/>
      <c r="BR129" s="816"/>
      <c r="BS129" s="817"/>
      <c r="BT129" s="815">
        <v>
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20" t="s">
        <v>
478</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
479</v>
      </c>
      <c r="X130" s="823"/>
      <c r="Y130" s="823"/>
      <c r="Z130" s="824"/>
      <c r="AA130" s="825">
        <v>
7109626</v>
      </c>
      <c r="AB130" s="826"/>
      <c r="AC130" s="826"/>
      <c r="AD130" s="826"/>
      <c r="AE130" s="827"/>
      <c r="AF130" s="828">
        <v>
6951744</v>
      </c>
      <c r="AG130" s="826"/>
      <c r="AH130" s="826"/>
      <c r="AI130" s="826"/>
      <c r="AJ130" s="827"/>
      <c r="AK130" s="828">
        <v>
6836388</v>
      </c>
      <c r="AL130" s="826"/>
      <c r="AM130" s="826"/>
      <c r="AN130" s="826"/>
      <c r="AO130" s="827"/>
      <c r="AP130" s="829"/>
      <c r="AQ130" s="830"/>
      <c r="AR130" s="830"/>
      <c r="AS130" s="830"/>
      <c r="AT130" s="831"/>
      <c r="AU130" s="286"/>
      <c r="AV130" s="286"/>
      <c r="AW130" s="286"/>
      <c r="AX130" s="795" t="s">
        <v>
480</v>
      </c>
      <c r="AY130" s="796"/>
      <c r="AZ130" s="796"/>
      <c r="BA130" s="796"/>
      <c r="BB130" s="796"/>
      <c r="BC130" s="796"/>
      <c r="BD130" s="796"/>
      <c r="BE130" s="797"/>
      <c r="BF130" s="798">
        <v>
-1.6</v>
      </c>
      <c r="BG130" s="799"/>
      <c r="BH130" s="799"/>
      <c r="BI130" s="799"/>
      <c r="BJ130" s="799"/>
      <c r="BK130" s="799"/>
      <c r="BL130" s="800"/>
      <c r="BM130" s="798">
        <v>
25</v>
      </c>
      <c r="BN130" s="799"/>
      <c r="BO130" s="799"/>
      <c r="BP130" s="799"/>
      <c r="BQ130" s="799"/>
      <c r="BR130" s="799"/>
      <c r="BS130" s="800"/>
      <c r="BT130" s="798">
        <v>
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
481</v>
      </c>
      <c r="X131" s="806"/>
      <c r="Y131" s="806"/>
      <c r="Z131" s="807"/>
      <c r="AA131" s="808">
        <v>
111913365</v>
      </c>
      <c r="AB131" s="809"/>
      <c r="AC131" s="809"/>
      <c r="AD131" s="809"/>
      <c r="AE131" s="810"/>
      <c r="AF131" s="811">
        <v>
114755587</v>
      </c>
      <c r="AG131" s="809"/>
      <c r="AH131" s="809"/>
      <c r="AI131" s="809"/>
      <c r="AJ131" s="810"/>
      <c r="AK131" s="811">
        <v>
112143079</v>
      </c>
      <c r="AL131" s="809"/>
      <c r="AM131" s="809"/>
      <c r="AN131" s="809"/>
      <c r="AO131" s="810"/>
      <c r="AP131" s="812"/>
      <c r="AQ131" s="813"/>
      <c r="AR131" s="813"/>
      <c r="AS131" s="813"/>
      <c r="AT131" s="814"/>
      <c r="AU131" s="286"/>
      <c r="AV131" s="286"/>
      <c r="AW131" s="286"/>
      <c r="AX131" s="773" t="s">
        <v>
482</v>
      </c>
      <c r="AY131" s="774"/>
      <c r="AZ131" s="774"/>
      <c r="BA131" s="774"/>
      <c r="BB131" s="774"/>
      <c r="BC131" s="774"/>
      <c r="BD131" s="774"/>
      <c r="BE131" s="775"/>
      <c r="BF131" s="776" t="s">
        <v>
228</v>
      </c>
      <c r="BG131" s="777"/>
      <c r="BH131" s="777"/>
      <c r="BI131" s="777"/>
      <c r="BJ131" s="777"/>
      <c r="BK131" s="777"/>
      <c r="BL131" s="778"/>
      <c r="BM131" s="776">
        <v>
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782" t="s">
        <v>
483</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
484</v>
      </c>
      <c r="W132" s="786"/>
      <c r="X132" s="786"/>
      <c r="Y132" s="786"/>
      <c r="Z132" s="787"/>
      <c r="AA132" s="788">
        <v>
-2.092027168</v>
      </c>
      <c r="AB132" s="789"/>
      <c r="AC132" s="789"/>
      <c r="AD132" s="789"/>
      <c r="AE132" s="790"/>
      <c r="AF132" s="791">
        <v>
-3.3966328799999999</v>
      </c>
      <c r="AG132" s="789"/>
      <c r="AH132" s="789"/>
      <c r="AI132" s="789"/>
      <c r="AJ132" s="790"/>
      <c r="AK132" s="791">
        <v>
0.68787214200000002</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
485</v>
      </c>
      <c r="W133" s="765"/>
      <c r="X133" s="765"/>
      <c r="Y133" s="765"/>
      <c r="Z133" s="766"/>
      <c r="AA133" s="767">
        <v>
-0.1</v>
      </c>
      <c r="AB133" s="768"/>
      <c r="AC133" s="768"/>
      <c r="AD133" s="768"/>
      <c r="AE133" s="769"/>
      <c r="AF133" s="767">
        <v>
-1.8</v>
      </c>
      <c r="AG133" s="768"/>
      <c r="AH133" s="768"/>
      <c r="AI133" s="768"/>
      <c r="AJ133" s="769"/>
      <c r="AK133" s="767">
        <v>
-1.6</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3fq23e1evROmJcqbq7nmFEBEpqgp+aoom0XldfNLTVOVzS3wHETFpS4mNAy2vUuF7185Rle4rSekYIH3m/79RA==" saltValue="EuVN4whFNBrIWvegej80l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
&amp;C&amp;P/&amp;N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31"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
486</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XNS8KVJax4hIvWN6BsMS9It5ikAa8KKC9OY80Ln/Shybs8mBS3+8bTTJVRRv8Hry4ZI2QwQ+zOTbUft/d8N36g==" saltValue="F7ula7d93D0N8x9/FUnh4g==" spinCount="100000" sheet="1" objects="1" scenarios="1"/>
  <dataConsolidate/>
  <phoneticPr fontId="2"/>
  <printOptions horizontalCentered="1" verticalCentered="1"/>
  <pageMargins left="0" right="0" top="0" bottom="0" header="0" footer="0"/>
  <headerFooter alignWithMargins="0">
    <oddFooter>
&amp;C&amp;P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ev4tyPsR2kiKDa0NcwHt7dtfEaze0LgpFO9jBvVsdTiqgCmm4YUF6r7hvDf0bHBRl7o73fPyNKUizxBhyjsUvA==" saltValue="Rd3/0pbNGgvF5A8X7yGoEg==" spinCount="100000" sheet="1" objects="1" scenarios="1"/>
  <dataConsolidate/>
  <phoneticPr fontId="2"/>
  <printOptions horizontalCentered="1" verticalCentered="1"/>
  <pageMargins left="0" right="0" top="0" bottom="0" header="0" footer="0"/>
  <headerFooter alignWithMargins="0">
    <oddFooter>
&amp;C&amp;P/&amp;N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
487</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
488</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8" t="s">
        <v>
489</v>
      </c>
      <c r="AP7" s="305"/>
      <c r="AQ7" s="306" t="s">
        <v>
490</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9"/>
      <c r="AP8" s="311" t="s">
        <v>
491</v>
      </c>
      <c r="AQ8" s="312" t="s">
        <v>
492</v>
      </c>
      <c r="AR8" s="313" t="s">
        <v>
493</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9" t="s">
        <v>
494</v>
      </c>
      <c r="AL9" s="1190"/>
      <c r="AM9" s="1190"/>
      <c r="AN9" s="1191"/>
      <c r="AO9" s="314">
        <v>
29500856</v>
      </c>
      <c r="AP9" s="314">
        <v>
63622</v>
      </c>
      <c r="AQ9" s="315">
        <v>
64942</v>
      </c>
      <c r="AR9" s="316">
        <v>
-2</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9" t="s">
        <v>
495</v>
      </c>
      <c r="AL10" s="1190"/>
      <c r="AM10" s="1190"/>
      <c r="AN10" s="1191"/>
      <c r="AO10" s="317">
        <v>
381324</v>
      </c>
      <c r="AP10" s="317">
        <v>
822</v>
      </c>
      <c r="AQ10" s="318">
        <v>
879</v>
      </c>
      <c r="AR10" s="319">
        <v>
-6.5</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9" t="s">
        <v>
496</v>
      </c>
      <c r="AL11" s="1190"/>
      <c r="AM11" s="1190"/>
      <c r="AN11" s="1191"/>
      <c r="AO11" s="317" t="s">
        <v>
497</v>
      </c>
      <c r="AP11" s="317" t="s">
        <v>
497</v>
      </c>
      <c r="AQ11" s="318" t="s">
        <v>
497</v>
      </c>
      <c r="AR11" s="319" t="s">
        <v>
497</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9" t="s">
        <v>
498</v>
      </c>
      <c r="AL12" s="1190"/>
      <c r="AM12" s="1190"/>
      <c r="AN12" s="1191"/>
      <c r="AO12" s="317" t="s">
        <v>
497</v>
      </c>
      <c r="AP12" s="317" t="s">
        <v>
497</v>
      </c>
      <c r="AQ12" s="318" t="s">
        <v>
497</v>
      </c>
      <c r="AR12" s="319" t="s">
        <v>
497</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9" t="s">
        <v>
499</v>
      </c>
      <c r="AL13" s="1190"/>
      <c r="AM13" s="1190"/>
      <c r="AN13" s="1191"/>
      <c r="AO13" s="317">
        <v>
773476</v>
      </c>
      <c r="AP13" s="317">
        <v>
1668</v>
      </c>
      <c r="AQ13" s="318">
        <v>
2352</v>
      </c>
      <c r="AR13" s="319">
        <v>
-29.1</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9" t="s">
        <v>
500</v>
      </c>
      <c r="AL14" s="1190"/>
      <c r="AM14" s="1190"/>
      <c r="AN14" s="1191"/>
      <c r="AO14" s="317">
        <v>
1214429</v>
      </c>
      <c r="AP14" s="317">
        <v>
2619</v>
      </c>
      <c r="AQ14" s="318">
        <v>
1462</v>
      </c>
      <c r="AR14" s="319">
        <v>
79.099999999999994</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2" t="s">
        <v>
501</v>
      </c>
      <c r="AL15" s="1193"/>
      <c r="AM15" s="1193"/>
      <c r="AN15" s="1194"/>
      <c r="AO15" s="317">
        <v>
-2582501</v>
      </c>
      <c r="AP15" s="317">
        <v>
-5569</v>
      </c>
      <c r="AQ15" s="318">
        <v>
-4941</v>
      </c>
      <c r="AR15" s="319">
        <v>
12.7</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2" t="s">
        <v>
183</v>
      </c>
      <c r="AL16" s="1193"/>
      <c r="AM16" s="1193"/>
      <c r="AN16" s="1194"/>
      <c r="AO16" s="317">
        <v>
29287584</v>
      </c>
      <c r="AP16" s="317">
        <v>
63162</v>
      </c>
      <c r="AQ16" s="318">
        <v>
64694</v>
      </c>
      <c r="AR16" s="319">
        <v>
-2.4</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
502</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
503</v>
      </c>
      <c r="AP20" s="326" t="s">
        <v>
504</v>
      </c>
      <c r="AQ20" s="327" t="s">
        <v>
505</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5" t="s">
        <v>
506</v>
      </c>
      <c r="AL21" s="1196"/>
      <c r="AM21" s="1196"/>
      <c r="AN21" s="1197"/>
      <c r="AO21" s="330">
        <v>
6.22</v>
      </c>
      <c r="AP21" s="331">
        <v>
6.27</v>
      </c>
      <c r="AQ21" s="332">
        <v>
-0.05</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5" t="s">
        <v>
507</v>
      </c>
      <c r="AL22" s="1196"/>
      <c r="AM22" s="1196"/>
      <c r="AN22" s="1197"/>
      <c r="AO22" s="335">
        <v>
98.3</v>
      </c>
      <c r="AP22" s="336">
        <v>
98.9</v>
      </c>
      <c r="AQ22" s="337">
        <v>
-0.6</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
508</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
509</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
510</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8" t="s">
        <v>
489</v>
      </c>
      <c r="AP30" s="305"/>
      <c r="AQ30" s="306" t="s">
        <v>
490</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9"/>
      <c r="AP31" s="311" t="s">
        <v>
491</v>
      </c>
      <c r="AQ31" s="312" t="s">
        <v>
492</v>
      </c>
      <c r="AR31" s="313" t="s">
        <v>
493</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8" t="s">
        <v>
511</v>
      </c>
      <c r="AL32" s="1179"/>
      <c r="AM32" s="1179"/>
      <c r="AN32" s="1180"/>
      <c r="AO32" s="345">
        <v>
1069995</v>
      </c>
      <c r="AP32" s="345">
        <v>
2308</v>
      </c>
      <c r="AQ32" s="346">
        <v>
4470</v>
      </c>
      <c r="AR32" s="347">
        <v>
-48.4</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8" t="s">
        <v>
512</v>
      </c>
      <c r="AL33" s="1179"/>
      <c r="AM33" s="1179"/>
      <c r="AN33" s="1180"/>
      <c r="AO33" s="345" t="s">
        <v>
497</v>
      </c>
      <c r="AP33" s="345" t="s">
        <v>
497</v>
      </c>
      <c r="AQ33" s="346" t="s">
        <v>
497</v>
      </c>
      <c r="AR33" s="347" t="s">
        <v>
497</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8" t="s">
        <v>
513</v>
      </c>
      <c r="AL34" s="1179"/>
      <c r="AM34" s="1179"/>
      <c r="AN34" s="1180"/>
      <c r="AO34" s="345">
        <v>
85933</v>
      </c>
      <c r="AP34" s="345">
        <v>
185</v>
      </c>
      <c r="AQ34" s="346">
        <v>
430</v>
      </c>
      <c r="AR34" s="347">
        <v>
-57</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8" t="s">
        <v>
514</v>
      </c>
      <c r="AL35" s="1179"/>
      <c r="AM35" s="1179"/>
      <c r="AN35" s="1180"/>
      <c r="AO35" s="345">
        <v>
13346</v>
      </c>
      <c r="AP35" s="345">
        <v>
29</v>
      </c>
      <c r="AQ35" s="346">
        <v>
25</v>
      </c>
      <c r="AR35" s="347">
        <v>
16</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8" t="s">
        <v>
515</v>
      </c>
      <c r="AL36" s="1179"/>
      <c r="AM36" s="1179"/>
      <c r="AN36" s="1180"/>
      <c r="AO36" s="345">
        <v>
137795</v>
      </c>
      <c r="AP36" s="345">
        <v>
297</v>
      </c>
      <c r="AQ36" s="346">
        <v>
317</v>
      </c>
      <c r="AR36" s="347">
        <v>
-6.3</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8" t="s">
        <v>
516</v>
      </c>
      <c r="AL37" s="1179"/>
      <c r="AM37" s="1179"/>
      <c r="AN37" s="1180"/>
      <c r="AO37" s="345">
        <v>
6300720</v>
      </c>
      <c r="AP37" s="345">
        <v>
13588</v>
      </c>
      <c r="AQ37" s="346">
        <v>
2439</v>
      </c>
      <c r="AR37" s="347">
        <v>
457.1</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5" t="s">
        <v>
517</v>
      </c>
      <c r="AL38" s="1176"/>
      <c r="AM38" s="1176"/>
      <c r="AN38" s="1177"/>
      <c r="AO38" s="348" t="s">
        <v>
497</v>
      </c>
      <c r="AP38" s="348" t="s">
        <v>
497</v>
      </c>
      <c r="AQ38" s="349" t="s">
        <v>
497</v>
      </c>
      <c r="AR38" s="337" t="s">
        <v>
497</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5" t="s">
        <v>
518</v>
      </c>
      <c r="AL39" s="1176"/>
      <c r="AM39" s="1176"/>
      <c r="AN39" s="1177"/>
      <c r="AO39" s="345" t="s">
        <v>
497</v>
      </c>
      <c r="AP39" s="345" t="s">
        <v>
497</v>
      </c>
      <c r="AQ39" s="346">
        <v>
-17</v>
      </c>
      <c r="AR39" s="347" t="s">
        <v>
497</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8" t="s">
        <v>
519</v>
      </c>
      <c r="AL40" s="1179"/>
      <c r="AM40" s="1179"/>
      <c r="AN40" s="1180"/>
      <c r="AO40" s="345">
        <v>
-6836388</v>
      </c>
      <c r="AP40" s="345">
        <v>
-14743</v>
      </c>
      <c r="AQ40" s="346">
        <v>
-15313</v>
      </c>
      <c r="AR40" s="347">
        <v>
-3.7</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1" t="s">
        <v>
294</v>
      </c>
      <c r="AL41" s="1182"/>
      <c r="AM41" s="1182"/>
      <c r="AN41" s="1183"/>
      <c r="AO41" s="345">
        <v>
771401</v>
      </c>
      <c r="AP41" s="345">
        <v>
1664</v>
      </c>
      <c r="AQ41" s="346">
        <v>
-7650</v>
      </c>
      <c r="AR41" s="347">
        <v>
-121.8</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
520</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
521</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
522</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4" t="s">
        <v>
489</v>
      </c>
      <c r="AN49" s="1186" t="s">
        <v>
523</v>
      </c>
      <c r="AO49" s="1187"/>
      <c r="AP49" s="1187"/>
      <c r="AQ49" s="1187"/>
      <c r="AR49" s="1188"/>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5"/>
      <c r="AN50" s="361" t="s">
        <v>
524</v>
      </c>
      <c r="AO50" s="362" t="s">
        <v>
525</v>
      </c>
      <c r="AP50" s="363" t="s">
        <v>
526</v>
      </c>
      <c r="AQ50" s="364" t="s">
        <v>
527</v>
      </c>
      <c r="AR50" s="365" t="s">
        <v>
528</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
529</v>
      </c>
      <c r="AL51" s="358"/>
      <c r="AM51" s="366">
        <v>
20623858</v>
      </c>
      <c r="AN51" s="367">
        <v>
45139</v>
      </c>
      <c r="AO51" s="368">
        <v>
13.2</v>
      </c>
      <c r="AP51" s="369">
        <v>
51565</v>
      </c>
      <c r="AQ51" s="370">
        <v>
17.8</v>
      </c>
      <c r="AR51" s="371">
        <v>
-4.5999999999999996</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
530</v>
      </c>
      <c r="AM52" s="374">
        <v>
14327040</v>
      </c>
      <c r="AN52" s="375">
        <v>
31358</v>
      </c>
      <c r="AO52" s="376">
        <v>
14</v>
      </c>
      <c r="AP52" s="377">
        <v>
35359</v>
      </c>
      <c r="AQ52" s="378">
        <v>
16.5</v>
      </c>
      <c r="AR52" s="379">
        <v>
-2.5</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
531</v>
      </c>
      <c r="AL53" s="358"/>
      <c r="AM53" s="366">
        <v>
25336715</v>
      </c>
      <c r="AN53" s="367">
        <v>
55029</v>
      </c>
      <c r="AO53" s="368">
        <v>
21.9</v>
      </c>
      <c r="AP53" s="369">
        <v>
46686</v>
      </c>
      <c r="AQ53" s="370">
        <v>
-9.5</v>
      </c>
      <c r="AR53" s="371">
        <v>
31.4</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
530</v>
      </c>
      <c r="AM54" s="374">
        <v>
18319070</v>
      </c>
      <c r="AN54" s="375">
        <v>
39787</v>
      </c>
      <c r="AO54" s="376">
        <v>
26.9</v>
      </c>
      <c r="AP54" s="377">
        <v>
32595</v>
      </c>
      <c r="AQ54" s="378">
        <v>
-7.8</v>
      </c>
      <c r="AR54" s="379">
        <v>
34.700000000000003</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
532</v>
      </c>
      <c r="AL55" s="358"/>
      <c r="AM55" s="366">
        <v>
21614438</v>
      </c>
      <c r="AN55" s="367">
        <v>
46725</v>
      </c>
      <c r="AO55" s="368">
        <v>
-15.1</v>
      </c>
      <c r="AP55" s="369">
        <v>
49796</v>
      </c>
      <c r="AQ55" s="370">
        <v>
6.7</v>
      </c>
      <c r="AR55" s="371">
        <v>
-21.8</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
530</v>
      </c>
      <c r="AM56" s="374">
        <v>
15411285</v>
      </c>
      <c r="AN56" s="375">
        <v>
33315</v>
      </c>
      <c r="AO56" s="376">
        <v>
-16.3</v>
      </c>
      <c r="AP56" s="377">
        <v>
37281</v>
      </c>
      <c r="AQ56" s="378">
        <v>
14.4</v>
      </c>
      <c r="AR56" s="379">
        <v>
-30.7</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
533</v>
      </c>
      <c r="AL57" s="358"/>
      <c r="AM57" s="366">
        <v>
24997449</v>
      </c>
      <c r="AN57" s="367">
        <v>
53810</v>
      </c>
      <c r="AO57" s="368">
        <v>
15.2</v>
      </c>
      <c r="AP57" s="369">
        <v>
51681</v>
      </c>
      <c r="AQ57" s="370">
        <v>
3.8</v>
      </c>
      <c r="AR57" s="371">
        <v>
11.4</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
530</v>
      </c>
      <c r="AM58" s="374">
        <v>
15792496</v>
      </c>
      <c r="AN58" s="375">
        <v>
33995</v>
      </c>
      <c r="AO58" s="376">
        <v>
2</v>
      </c>
      <c r="AP58" s="377">
        <v>
37226</v>
      </c>
      <c r="AQ58" s="378">
        <v>
-0.1</v>
      </c>
      <c r="AR58" s="379">
        <v>
2.1</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
534</v>
      </c>
      <c r="AL59" s="358"/>
      <c r="AM59" s="366">
        <v>
32286452</v>
      </c>
      <c r="AN59" s="367">
        <v>
69629</v>
      </c>
      <c r="AO59" s="368">
        <v>
29.4</v>
      </c>
      <c r="AP59" s="369">
        <v>
50465</v>
      </c>
      <c r="AQ59" s="370">
        <v>
-2.4</v>
      </c>
      <c r="AR59" s="371">
        <v>
31.8</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
530</v>
      </c>
      <c r="AM60" s="374">
        <v>
23774182</v>
      </c>
      <c r="AN60" s="375">
        <v>
51272</v>
      </c>
      <c r="AO60" s="376">
        <v>
50.8</v>
      </c>
      <c r="AP60" s="377">
        <v>
34193</v>
      </c>
      <c r="AQ60" s="378">
        <v>
-8.1</v>
      </c>
      <c r="AR60" s="379">
        <v>
58.9</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
535</v>
      </c>
      <c r="AL61" s="380"/>
      <c r="AM61" s="381">
        <v>
24971782</v>
      </c>
      <c r="AN61" s="382">
        <v>
54066</v>
      </c>
      <c r="AO61" s="383">
        <v>
12.9</v>
      </c>
      <c r="AP61" s="384">
        <v>
50039</v>
      </c>
      <c r="AQ61" s="385">
        <v>
3.3</v>
      </c>
      <c r="AR61" s="371">
        <v>
9.6</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
530</v>
      </c>
      <c r="AM62" s="374">
        <v>
17524815</v>
      </c>
      <c r="AN62" s="375">
        <v>
37945</v>
      </c>
      <c r="AO62" s="376">
        <v>
15.5</v>
      </c>
      <c r="AP62" s="377">
        <v>
35331</v>
      </c>
      <c r="AQ62" s="378">
        <v>
3</v>
      </c>
      <c r="AR62" s="379">
        <v>
12.5</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LfIQe5iqIJGgHDpuNT+hUDVa4hCGd2J65lfdA+5BYQB1dEAZs9qH/ysTbb46L4Qf1ECgx0tKvGlhpyibX3vcPw==" saltValue="pZNyI7gijVKT+DwPwsDeYA=="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headerFooter alignWithMargins="0">
    <oddFooter>
&amp;C&amp;P/&amp;N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
537</v>
      </c>
    </row>
    <row r="120" spans="125:125" ht="13.5" hidden="1" customHeight="1" x14ac:dyDescent="0.15"/>
    <row r="121" spans="125:125" ht="13.5" hidden="1" customHeight="1" x14ac:dyDescent="0.15">
      <c r="DU121" s="292"/>
    </row>
  </sheetData>
  <sheetProtection algorithmName="SHA-512" hashValue="mUBf/173N8HWxn9bs3viDp5k6GiCf8JCZgmYXNsonE0Pml+Vx2tL0WYQZvsYAWNBLedcoHouuPJ+l9mCbaH8bw==" saltValue="HcS74+/N0fzMegcM7ZFSlQ=="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
537</v>
      </c>
    </row>
  </sheetData>
  <sheetProtection algorithmName="SHA-512" hashValue="InsI+Z3hx2esp08hhUVuAQ+2ZOHJQFh5EHuJPI7DOuQ+4TCiSVdOGNm7T3OTxgQn8bfR0IRQ7o9x/4LtkzFrRA==" saltValue="Ptsl7Zdg3OJM+pZQBVzVxw=="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
0</v>
      </c>
    </row>
    <row r="46" spans="2:10" ht="29.25" customHeight="1" thickBot="1" x14ac:dyDescent="0.25">
      <c r="B46" s="4" t="s">
        <v>
1</v>
      </c>
      <c r="C46" s="5"/>
      <c r="D46" s="5"/>
      <c r="E46" s="6" t="s">
        <v>
2</v>
      </c>
      <c r="F46" s="7" t="s">
        <v>
538</v>
      </c>
      <c r="G46" s="8" t="s">
        <v>
539</v>
      </c>
      <c r="H46" s="8" t="s">
        <v>
540</v>
      </c>
      <c r="I46" s="8" t="s">
        <v>
541</v>
      </c>
      <c r="J46" s="9" t="s">
        <v>
542</v>
      </c>
    </row>
    <row r="47" spans="2:10" ht="57.75" customHeight="1" x14ac:dyDescent="0.15">
      <c r="B47" s="10"/>
      <c r="C47" s="1200" t="s">
        <v>
3</v>
      </c>
      <c r="D47" s="1200"/>
      <c r="E47" s="1201"/>
      <c r="F47" s="11">
        <v>
10.82</v>
      </c>
      <c r="G47" s="12">
        <v>
11.57</v>
      </c>
      <c r="H47" s="12">
        <v>
12.09</v>
      </c>
      <c r="I47" s="12">
        <v>
12.03</v>
      </c>
      <c r="J47" s="13">
        <v>
19.87</v>
      </c>
    </row>
    <row r="48" spans="2:10" ht="57.75" customHeight="1" x14ac:dyDescent="0.15">
      <c r="B48" s="14"/>
      <c r="C48" s="1202" t="s">
        <v>
4</v>
      </c>
      <c r="D48" s="1202"/>
      <c r="E48" s="1203"/>
      <c r="F48" s="15">
        <v>
7.3</v>
      </c>
      <c r="G48" s="16">
        <v>
10.17</v>
      </c>
      <c r="H48" s="16">
        <v>
8.43</v>
      </c>
      <c r="I48" s="16">
        <v>
10.23</v>
      </c>
      <c r="J48" s="17">
        <v>
12.37</v>
      </c>
    </row>
    <row r="49" spans="2:10" ht="57.75" customHeight="1" thickBot="1" x14ac:dyDescent="0.2">
      <c r="B49" s="18"/>
      <c r="C49" s="1204" t="s">
        <v>
5</v>
      </c>
      <c r="D49" s="1204"/>
      <c r="E49" s="1205"/>
      <c r="F49" s="19" t="s">
        <v>
543</v>
      </c>
      <c r="G49" s="20">
        <v>
3.68</v>
      </c>
      <c r="H49" s="20" t="s">
        <v>
544</v>
      </c>
      <c r="I49" s="20">
        <v>
2.19</v>
      </c>
      <c r="J49" s="21">
        <v>
9.4700000000000006</v>
      </c>
    </row>
    <row r="50" spans="2:10" ht="13.5" customHeight="1" x14ac:dyDescent="0.15"/>
  </sheetData>
  <sheetProtection algorithmName="SHA-512" hashValue="rW910u8sJ2xl2dFWUh0Q4UTEkC1CjQTBcjQbSm62ghTCX7e28bH7M5bEE3YTepGd2rl4qoA52Eb3Yjm52X1g/g==" saltValue="1//pTXMNQnYkBdgaWoPCwQ=="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
&amp;C&amp;P/&amp;N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Plott Corporation</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2022-03-03T01:29:41Z</cp:lastPrinted>
  <dcterms:created xsi:type="dcterms:W3CDTF">2022-02-02T04:31:52Z</dcterms:created>
  <dcterms:modified xsi:type="dcterms:W3CDTF">2022-03-21T03:34:23Z</dcterms:modified>
  <cp:category/>
</cp:coreProperties>
</file>